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E:\Cris\03MAPS\output\EMSR740\AOI01\DEL_MONIT08\FCT\EMSR740_AOI01_DEL_MONIT08_v1\20240805_tablamonit08\"/>
    </mc:Choice>
  </mc:AlternateContent>
  <xr:revisionPtr revIDLastSave="0" documentId="13_ncr:1_{B306A0F8-6687-4F51-8796-303E31B8228D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observedEventP_v1_aoi" sheetId="5" r:id="rId5"/>
    <sheet name="_transportationL_v1_aoi" sheetId="6" r:id="rId6"/>
    <sheet name="_transportationL_v1_aff" sheetId="7" r:id="rId7"/>
    <sheet name="_naturalLandUseA_v1_aoi" sheetId="8" r:id="rId8"/>
    <sheet name="_naturalLandUseA_v1_aff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9" i="2" l="1"/>
  <c r="B38" i="2"/>
  <c r="B37" i="2"/>
  <c r="B36" i="2"/>
  <c r="B20" i="2"/>
  <c r="B19" i="2"/>
</calcChain>
</file>

<file path=xl/sharedStrings.xml><?xml version="1.0" encoding="utf-8"?>
<sst xmlns="http://schemas.openxmlformats.org/spreadsheetml/2006/main" count="218" uniqueCount="99">
  <si>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</si>
  <si>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</si>
  <si>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</si>
  <si>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</si>
  <si>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</si>
  <si>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EMSR740 AOI: 01 Slavyanka Mountain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</si>
  <si>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</si>
  <si>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</si>
  <si>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</si>
  <si>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</si>
  <si>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</si>
  <si>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</si>
  <si>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Active Flames</t>
  </si>
  <si>
    <t>No.</t>
  </si>
  <si>
    <t>Estimated population</t>
  </si>
  <si>
    <t>Number of inhabitants</t>
  </si>
  <si>
    <t>NA</t>
  </si>
  <si>
    <t>Transportation</t>
  </si>
  <si>
    <t>Cart Track</t>
  </si>
  <si>
    <t>km</t>
  </si>
  <si>
    <t>Land use</t>
  </si>
  <si>
    <t>Open spaces with little or no vegetation</t>
  </si>
  <si>
    <t xml:space="preserve">Forests </t>
  </si>
  <si>
    <t>Shrub and/or herbaceous vegetation association</t>
  </si>
  <si>
    <t>Arable land</t>
  </si>
  <si>
    <t xml:space="preserve">Pastures </t>
  </si>
  <si>
    <t xml:space="preserve">Heterogeneous agricultural areas </t>
  </si>
  <si>
    <t>Disclaimer: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</si>
  <si>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</si>
  <si>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</si>
  <si>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</si>
  <si>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</si>
  <si>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Access to the portal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</si>
  <si>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</si>
  <si>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</si>
  <si>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</si>
  <si>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</si>
  <si>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</si>
  <si>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</si>
  <si>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AOI: 01 Slavyanka Mountain</t>
  </si>
  <si>
    <t>Data Source</t>
  </si>
  <si>
    <t>GHS_POP_E2020_GLOBE_R2023A_4326_3ss_v1-0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</si>
  <si>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</si>
  <si>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</si>
  <si>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</si>
  <si>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</si>
  <si>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</si>
  <si>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GEOSTAT_2021_v1-0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</si>
  <si>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</si>
  <si>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</si>
  <si>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</si>
  <si>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</si>
  <si>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</si>
  <si>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</si>
  <si>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</si>
  <si>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</si>
  <si>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</si>
  <si>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</si>
  <si>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 xml:space="preserve">WorldPop (www.worldpop.org) </t>
  </si>
  <si>
    <t>Eurostat, Population and Migration</t>
  </si>
  <si>
    <t>Indications of the differences between the population datasets.</t>
  </si>
  <si>
    <t>very good: &lt;20%_x000D_
good: 21%-40%_x000D_
moderate: 41%-60%_x000D_
poor: 61%-80%_x000D_
very poor: &gt;80%</t>
  </si>
  <si>
    <t>very poor</t>
  </si>
  <si>
    <t>Total Affected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</si>
  <si>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</si>
  <si>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</si>
  <si>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</si>
  <si>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</si>
  <si>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</si>
  <si>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</si>
  <si>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</si>
  <si>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</si>
  <si>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</si>
  <si>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</si>
  <si>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</si>
  <si>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</si>
  <si>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_observedEventP_v1_aoi</t>
  </si>
  <si>
    <t>Count</t>
  </si>
  <si>
    <t>_transportationL_v1_aoi</t>
  </si>
  <si>
    <t>obj_type</t>
  </si>
  <si>
    <t>class</t>
  </si>
  <si>
    <t>info</t>
  </si>
  <si>
    <t>class_desc</t>
  </si>
  <si>
    <t>damage_gra</t>
  </si>
  <si>
    <t>or_src_id</t>
  </si>
  <si>
    <t>cd_value</t>
  </si>
  <si>
    <t>Length</t>
  </si>
  <si>
    <t>Highways, Streets and Roads</t>
  </si>
  <si>
    <t>No visible damage</t>
  </si>
  <si>
    <t>Not Applicable</t>
  </si>
  <si>
    <t>_transportationL_v1_aff</t>
  </si>
  <si>
    <t>_naturalLandUseA_v1_aoi</t>
  </si>
  <si>
    <t>Agricultural Areas</t>
  </si>
  <si>
    <t>Not Affected</t>
  </si>
  <si>
    <t>Pastures</t>
  </si>
  <si>
    <t>Heterogeneous agricultural areas</t>
  </si>
  <si>
    <t>Forests and Semi-natural Areas</t>
  </si>
  <si>
    <t>Forests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</si>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</sst>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&lt;0.004]0;[&lt;0.05]0.00;#,###,##0.0"/>
    <numFmt numFmtId="166" formatCode="#,###,##0"/>
    <numFmt numFmtId="167" formatCode="&quot;~&quot;\ ####"/>
  </numFmts>
  <fonts count="18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FF6600"/>
        <bgColor rgb="FFFF66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1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166" fontId="14" fillId="0" borderId="7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0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center"/>
    </xf>
    <xf numFmtId="0" fontId="10" fillId="0" borderId="7" xfId="0" applyFont="1" applyBorder="1" applyAlignment="1">
      <alignment horizontal="right" vertical="center" wrapText="1"/>
    </xf>
    <xf numFmtId="165" fontId="14" fillId="0" borderId="7" xfId="0" applyNumberFormat="1" applyFont="1" applyBorder="1" applyAlignment="1">
      <alignment horizontal="center" vertical="center" wrapText="1"/>
    </xf>
    <xf numFmtId="0" fontId="10" fillId="0" borderId="8" xfId="0" applyFont="1" applyBorder="1"/>
    <xf numFmtId="0" fontId="11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 wrapText="1"/>
    </xf>
    <xf numFmtId="165" fontId="14" fillId="0" borderId="8" xfId="0" applyNumberFormat="1" applyFont="1" applyBorder="1" applyAlignment="1">
      <alignment horizontal="center" vertical="center"/>
    </xf>
    <xf numFmtId="0" fontId="0" fillId="0" borderId="9" xfId="0" applyBorder="1"/>
    <xf numFmtId="0" fontId="11" fillId="0" borderId="9" xfId="0" applyFont="1" applyBorder="1" applyAlignment="1">
      <alignment vertical="center"/>
    </xf>
    <xf numFmtId="0" fontId="10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1" fillId="0" borderId="10" xfId="0" applyFont="1" applyBorder="1" applyAlignment="1">
      <alignment vertical="center"/>
    </xf>
    <xf numFmtId="0" fontId="10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165" fontId="14" fillId="0" borderId="10" xfId="0" applyNumberFormat="1" applyFont="1" applyBorder="1" applyAlignment="1">
      <alignment horizontal="center" vertical="center"/>
    </xf>
    <xf numFmtId="167" fontId="14" fillId="0" borderId="5" xfId="0" applyNumberFormat="1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4" fillId="0" borderId="0" xfId="0" applyFont="1" applyAlignment="1">
      <alignment horizontal="left" vertical="center"/>
    </xf>
    <xf numFmtId="0" fontId="13" fillId="4" borderId="7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13" fillId="0" borderId="7" xfId="0" applyFont="1" applyBorder="1"/>
    <xf numFmtId="0" fontId="0" fillId="5" borderId="7" xfId="0" applyFill="1" applyBorder="1"/>
    <xf numFmtId="0" fontId="0" fillId="0" borderId="7" xfId="0" applyBorder="1"/>
    <xf numFmtId="0" fontId="0" fillId="6" borderId="7" xfId="0" applyFill="1" applyBorder="1"/>
    <xf numFmtId="0" fontId="0" fillId="7" borderId="7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25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41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40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topLeftCell="A31" workbookViewId="0"/>
  </sheetViews>
  <sheetFormatPr baseColWidth="10" defaultColWidth="11.453125" defaultRowHeight="14.5"/>
  <cols>
    <col min="2" max="2" width="154.7265625" bestFit="1" customWidth="1"/>
  </cols>
  <sheetData>
    <row r="1" spans="2:2">
      <c r="B1" s="22"/>
    </row>
    <row r="2" spans="2:2" ht="20.25" customHeight="1">
      <c r="B2" s="23" t="s">
        <v>0</v>
      </c>
    </row>
    <row r="3" spans="2:2">
      <c r="B3" s="22"/>
    </row>
    <row r="4" spans="2:2" ht="15.75" customHeight="1">
      <c r="B4" s="27" t="s">
        <v>1</v>
      </c>
    </row>
    <row r="5" spans="2:2" ht="15.75" customHeight="1">
      <c r="B5" s="27" t="s">
        <v>2</v>
      </c>
    </row>
    <row r="6" spans="2:2" ht="15.75" customHeight="1">
      <c r="B6" s="27"/>
    </row>
    <row r="7" spans="2:2" ht="15.75" customHeight="1">
      <c r="B7" s="27" t="s">
        <v>3</v>
      </c>
    </row>
    <row r="8" spans="2:2" ht="15.75" customHeight="1">
      <c r="B8" s="27"/>
    </row>
    <row r="9" spans="2:2" ht="30.75" customHeight="1">
      <c r="B9" s="28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39"/>
  <sheetViews>
    <sheetView showGridLines="0" tabSelected="1" topLeftCell="A28" zoomScale="70" zoomScaleNormal="70" workbookViewId="0">
      <selection activeCell="B49" sqref="B49"/>
    </sheetView>
  </sheetViews>
  <sheetFormatPr baseColWidth="10" defaultColWidth="9.1796875" defaultRowHeight="14.5"/>
  <cols>
    <col min="1" max="1" width="9.1796875" customWidth="1"/>
    <col min="2" max="2" width="28.1796875" customWidth="1"/>
    <col min="3" max="3" width="57" style="15" customWidth="1"/>
    <col min="4" max="4" width="7.7265625" style="10" bestFit="1" customWidth="1"/>
    <col min="5" max="5" width="11" style="10" customWidth="1"/>
    <col min="6" max="6" width="11.453125" style="9" bestFit="1" customWidth="1"/>
    <col min="7" max="8" width="9.1796875" customWidth="1"/>
    <col min="9" max="9" width="56" bestFit="1" customWidth="1"/>
    <col min="10" max="10" width="7.7265625" bestFit="1" customWidth="1"/>
    <col min="11" max="11" width="11.453125" bestFit="1" customWidth="1"/>
    <col min="12" max="27" width="9.1796875" customWidth="1"/>
    <col min="28" max="28" width="9.1796875" style="1" customWidth="1"/>
    <col min="29" max="16384" width="9.1796875" style="1"/>
  </cols>
  <sheetData>
    <row r="1" spans="1:11">
      <c r="A1" s="13"/>
      <c r="B1" s="36" t="s">
        <v>5</v>
      </c>
    </row>
    <row r="3" spans="1:11">
      <c r="B3" s="16" t="s">
        <v>6</v>
      </c>
      <c r="C3" s="17"/>
      <c r="D3" s="17"/>
      <c r="E3" s="17"/>
      <c r="F3" s="18"/>
      <c r="G3" s="2"/>
      <c r="H3" s="2"/>
      <c r="I3" s="11"/>
      <c r="J3" s="11"/>
      <c r="K3" s="11"/>
    </row>
    <row r="4" spans="1:11">
      <c r="B4" s="19"/>
      <c r="C4" s="69" t="s">
        <v>7</v>
      </c>
      <c r="D4" s="70"/>
      <c r="E4" s="24" t="s">
        <v>8</v>
      </c>
      <c r="F4" s="20" t="s">
        <v>9</v>
      </c>
      <c r="G4" s="2"/>
      <c r="H4" s="2"/>
      <c r="I4" s="7"/>
      <c r="J4" s="7"/>
      <c r="K4" s="4"/>
    </row>
    <row r="5" spans="1:11">
      <c r="B5" s="31" t="s">
        <v>10</v>
      </c>
      <c r="C5" s="31"/>
      <c r="D5" s="32" t="s">
        <v>11</v>
      </c>
      <c r="E5" s="31"/>
      <c r="F5" s="33">
        <v>1113.1481972399999</v>
      </c>
    </row>
    <row r="6" spans="1:11">
      <c r="B6" s="31" t="s">
        <v>12</v>
      </c>
      <c r="C6" s="31"/>
      <c r="D6" s="32" t="s">
        <v>13</v>
      </c>
      <c r="E6" s="31"/>
      <c r="F6" s="34">
        <v>5</v>
      </c>
    </row>
    <row r="7" spans="1:11">
      <c r="B7" s="21" t="s">
        <v>14</v>
      </c>
      <c r="C7" s="25" t="s">
        <v>15</v>
      </c>
      <c r="D7" s="26"/>
      <c r="E7" s="57" t="s">
        <v>16</v>
      </c>
      <c r="F7" s="56">
        <v>20</v>
      </c>
      <c r="G7" s="2"/>
      <c r="H7" s="2"/>
      <c r="I7" s="3"/>
      <c r="J7" s="3"/>
      <c r="K7" s="6"/>
    </row>
    <row r="8" spans="1:11">
      <c r="B8" s="38" t="s">
        <v>17</v>
      </c>
      <c r="C8" s="39" t="s">
        <v>18</v>
      </c>
      <c r="D8" s="40" t="s">
        <v>19</v>
      </c>
      <c r="E8" s="41">
        <v>0.44648677910000001</v>
      </c>
      <c r="F8" s="41">
        <v>40.378424386399999</v>
      </c>
    </row>
    <row r="9" spans="1:11">
      <c r="B9" s="42" t="s">
        <v>20</v>
      </c>
      <c r="C9" s="43" t="s">
        <v>21</v>
      </c>
      <c r="D9" s="35" t="s">
        <v>11</v>
      </c>
      <c r="E9" s="44">
        <v>488.23073494599998</v>
      </c>
      <c r="F9" s="45">
        <v>1680.3450513800001</v>
      </c>
    </row>
    <row r="10" spans="1:11">
      <c r="B10" s="46"/>
      <c r="C10" s="47" t="s">
        <v>22</v>
      </c>
      <c r="D10" s="48" t="s">
        <v>11</v>
      </c>
      <c r="E10" s="49">
        <v>348.26054070399999</v>
      </c>
      <c r="F10" s="50">
        <v>2672.8832865200002</v>
      </c>
    </row>
    <row r="11" spans="1:11">
      <c r="B11" s="46"/>
      <c r="C11" s="47" t="s">
        <v>23</v>
      </c>
      <c r="D11" s="48" t="s">
        <v>11</v>
      </c>
      <c r="E11" s="49">
        <v>273.95077422899999</v>
      </c>
      <c r="F11" s="50">
        <v>870.00223264800002</v>
      </c>
    </row>
    <row r="12" spans="1:11">
      <c r="B12" s="46"/>
      <c r="C12" s="47" t="s">
        <v>24</v>
      </c>
      <c r="D12" s="48" t="s">
        <v>11</v>
      </c>
      <c r="E12" s="49">
        <v>2.7061475419000001</v>
      </c>
      <c r="F12" s="49">
        <v>587.86073118700006</v>
      </c>
    </row>
    <row r="13" spans="1:11">
      <c r="B13" s="46"/>
      <c r="C13" s="47" t="s">
        <v>25</v>
      </c>
      <c r="D13" s="48" t="s">
        <v>11</v>
      </c>
      <c r="E13" s="49">
        <v>0</v>
      </c>
      <c r="F13" s="50">
        <v>23.484435076299999</v>
      </c>
    </row>
    <row r="14" spans="1:11">
      <c r="B14" s="51"/>
      <c r="C14" s="52" t="s">
        <v>26</v>
      </c>
      <c r="D14" s="53" t="s">
        <v>11</v>
      </c>
      <c r="E14" s="54">
        <v>0</v>
      </c>
      <c r="F14" s="55">
        <v>27.338742982700001</v>
      </c>
    </row>
    <row r="15" spans="1:11">
      <c r="B15" s="5"/>
      <c r="C15" s="12"/>
      <c r="D15" s="7"/>
      <c r="E15" s="7"/>
      <c r="F15" s="8"/>
    </row>
    <row r="16" spans="1:11">
      <c r="B16" s="5"/>
      <c r="C16" s="12"/>
      <c r="D16" s="7"/>
      <c r="E16" s="7"/>
      <c r="F16" s="8"/>
    </row>
    <row r="17" spans="2:5">
      <c r="B17" s="58" t="s">
        <v>27</v>
      </c>
      <c r="C17" s="12"/>
      <c r="D17" s="7"/>
      <c r="E17" s="7"/>
    </row>
    <row r="18" spans="2:5">
      <c r="B18" s="30" t="s">
        <v>28</v>
      </c>
      <c r="C18" s="12"/>
      <c r="D18" s="7"/>
      <c r="E18" s="7"/>
    </row>
    <row r="19" spans="2:5">
      <c r="B19" s="59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19" s="12"/>
      <c r="D19" s="7"/>
      <c r="E19" s="7"/>
    </row>
    <row r="20" spans="2:5">
      <c r="B20" s="30" t="str">
        <f>CONCATENATE(CHAR(169)," European Union / Copernicus Emergency Management Service")</f>
        <v>© European Union / Copernicus Emergency Management Service</v>
      </c>
      <c r="C20" s="12"/>
      <c r="D20" s="7"/>
      <c r="E20" s="7"/>
    </row>
    <row r="21" spans="2:5">
      <c r="B21" s="5"/>
      <c r="C21" s="12"/>
      <c r="D21" s="7"/>
      <c r="E21" s="7"/>
    </row>
    <row r="22" spans="2:5">
      <c r="B22" s="5"/>
      <c r="C22" s="12"/>
      <c r="D22" s="7"/>
      <c r="E22" s="7"/>
    </row>
    <row r="23" spans="2:5">
      <c r="B23" s="58" t="s">
        <v>29</v>
      </c>
      <c r="C23" s="12"/>
      <c r="D23" s="7"/>
      <c r="E23" s="7"/>
    </row>
    <row r="24" spans="2:5">
      <c r="B24" s="30" t="s">
        <v>30</v>
      </c>
      <c r="C24" s="12"/>
      <c r="D24" s="7"/>
      <c r="E24" s="7"/>
    </row>
    <row r="25" spans="2:5">
      <c r="B25" s="30" t="s">
        <v>31</v>
      </c>
      <c r="C25" s="12"/>
      <c r="D25" s="7"/>
      <c r="E25" s="60" t="s">
        <v>32</v>
      </c>
    </row>
    <row r="26" spans="2:5">
      <c r="B26" s="30" t="s">
        <v>33</v>
      </c>
      <c r="C26" s="14"/>
      <c r="D26" s="7"/>
      <c r="E26" s="7"/>
    </row>
    <row r="27" spans="2:5">
      <c r="B27" s="30" t="s">
        <v>34</v>
      </c>
      <c r="C27" s="14"/>
      <c r="D27" s="7"/>
      <c r="E27" s="7"/>
    </row>
    <row r="28" spans="2:5">
      <c r="B28" s="5"/>
      <c r="C28" s="14"/>
      <c r="D28" s="7"/>
      <c r="E28" s="7"/>
    </row>
    <row r="29" spans="2:5">
      <c r="B29" s="5"/>
      <c r="C29" s="14"/>
      <c r="D29" s="7"/>
      <c r="E29" s="7"/>
    </row>
    <row r="30" spans="2:5">
      <c r="B30" s="58" t="s">
        <v>35</v>
      </c>
      <c r="C30" s="14"/>
      <c r="D30" s="7"/>
      <c r="E30" s="7"/>
    </row>
    <row r="31" spans="2:5">
      <c r="B31" s="30" t="s">
        <v>36</v>
      </c>
      <c r="C31" s="14"/>
      <c r="D31" s="7"/>
      <c r="E31" s="7"/>
    </row>
    <row r="32" spans="2:5">
      <c r="B32" s="30" t="s">
        <v>37</v>
      </c>
      <c r="C32" s="14"/>
      <c r="D32" s="7"/>
      <c r="E32" s="7"/>
    </row>
    <row r="33" spans="2:5">
      <c r="B33" s="5"/>
      <c r="C33" s="14"/>
      <c r="D33" s="7"/>
      <c r="E33" s="7"/>
    </row>
    <row r="34" spans="2:5">
      <c r="B34" s="5"/>
      <c r="C34" s="14"/>
      <c r="D34" s="7"/>
      <c r="E34" s="7"/>
    </row>
    <row r="35" spans="2:5">
      <c r="B35" s="58" t="s">
        <v>38</v>
      </c>
      <c r="C35" s="14"/>
      <c r="D35" s="7"/>
      <c r="E35" s="7"/>
    </row>
    <row r="36" spans="2:5">
      <c r="B36" s="30" t="str">
        <f>CONCATENATE("Base  Vector  Layers: OpenStreetMap  ", CHAR(169)," OpenStreetMap contributors  (2024), Wikimapia.org, GeoNames  2015, ")</f>
        <v xml:space="preserve">Base  Vector  Layers: OpenStreetMap  © OpenStreetMap contributors  (2024), Wikimapia.org, GeoNames  2015, </v>
      </c>
      <c r="C36" s="14"/>
      <c r="D36" s="7"/>
      <c r="E36" s="7"/>
    </row>
    <row r="37" spans="2:5">
      <c r="B37" s="30" t="str">
        <f>CONCATENATE("Corine Land Cover (CLC) 2018, EuroBoundaryMap 2017 ",CHAR(169),"EuroGeographics.  ")</f>
        <v xml:space="preserve">Corine Land Cover (CLC) 2018, EuroBoundaryMap 2017 ©EuroGeographics.  </v>
      </c>
      <c r="C37" s="14"/>
      <c r="D37" s="7"/>
      <c r="E37" s="7"/>
    </row>
    <row r="38" spans="2:5">
      <c r="B38" s="30" t="str">
        <f>CONCATENATE("Inset  Maps: JRC  2013,  GISCO  2010  ",CHAR(169),"  EuroGeographics, Natural  Earth 2012, CCM River DB ",CHAR(169)," EUJRC2007, GeoNames 2015.")</f>
        <v>Inset  Maps: JRC  2013,  GISCO  2010  ©  EuroGeographics, Natural  Earth 2012, CCM River DB © EUJRC2007, GeoNames 2015.</v>
      </c>
    </row>
    <row r="39" spans="2:5">
      <c r="B39" s="30" t="str">
        <f>CONCATENATE("Digital Elevation Model: FABDEM (ForestAndBuildingsremovedCopernicusDEM) removes building and tree height biases from the Copernicus GLO 30")</f>
        <v>Digital Elevation Model: FABDEM (ForestAndBuildingsremovedCopernicusDEM) removes building and tree height biases from the Copernicus GLO 30</v>
      </c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baseColWidth="10" defaultColWidth="8.7265625" defaultRowHeight="14.5"/>
  <cols>
    <col min="1" max="12" width="26" customWidth="1"/>
  </cols>
  <sheetData>
    <row r="1" spans="1:12">
      <c r="A1" t="s">
        <v>39</v>
      </c>
    </row>
    <row r="3" spans="1:12" ht="26">
      <c r="A3" s="61" t="s">
        <v>40</v>
      </c>
      <c r="B3" s="61" t="s">
        <v>41</v>
      </c>
      <c r="C3" s="61" t="s">
        <v>42</v>
      </c>
      <c r="D3" s="61" t="s">
        <v>43</v>
      </c>
      <c r="E3" s="61" t="s">
        <v>44</v>
      </c>
      <c r="F3" s="61" t="s">
        <v>45</v>
      </c>
      <c r="G3" s="61" t="s">
        <v>46</v>
      </c>
      <c r="H3" s="61" t="s">
        <v>47</v>
      </c>
      <c r="I3" s="61" t="s">
        <v>48</v>
      </c>
      <c r="J3" s="61" t="s">
        <v>49</v>
      </c>
      <c r="K3" s="61" t="s">
        <v>50</v>
      </c>
      <c r="L3" s="61" t="s">
        <v>51</v>
      </c>
    </row>
    <row r="4" spans="1:12" ht="50">
      <c r="A4" s="62" t="s">
        <v>52</v>
      </c>
      <c r="B4" s="63" t="s">
        <v>53</v>
      </c>
      <c r="C4" s="63" t="s">
        <v>54</v>
      </c>
      <c r="D4" s="63" t="s">
        <v>55</v>
      </c>
      <c r="E4" s="63" t="s">
        <v>56</v>
      </c>
      <c r="F4" s="63" t="s">
        <v>57</v>
      </c>
      <c r="G4" s="63" t="s">
        <v>58</v>
      </c>
      <c r="H4" s="63" t="s">
        <v>59</v>
      </c>
      <c r="I4" s="63" t="s">
        <v>60</v>
      </c>
      <c r="J4" s="63" t="s">
        <v>60</v>
      </c>
      <c r="K4" s="63" t="s">
        <v>60</v>
      </c>
      <c r="L4" s="63" t="s">
        <v>61</v>
      </c>
    </row>
    <row r="5" spans="1:12">
      <c r="A5" s="64" t="s">
        <v>9</v>
      </c>
      <c r="B5" s="65">
        <v>19</v>
      </c>
      <c r="C5" s="66">
        <v>1117</v>
      </c>
      <c r="D5" s="66">
        <v>35</v>
      </c>
      <c r="E5" s="66">
        <v>14</v>
      </c>
      <c r="F5" s="66">
        <v>0</v>
      </c>
      <c r="G5" s="66">
        <v>201</v>
      </c>
      <c r="H5" s="66">
        <v>0</v>
      </c>
      <c r="I5" s="67">
        <v>198</v>
      </c>
      <c r="J5" s="67">
        <v>381</v>
      </c>
      <c r="K5" s="67">
        <v>192.4</v>
      </c>
      <c r="L5" s="68" t="s">
        <v>62</v>
      </c>
    </row>
    <row r="6" spans="1:12">
      <c r="A6" s="64" t="s">
        <v>63</v>
      </c>
      <c r="B6" s="65">
        <v>0</v>
      </c>
      <c r="C6" s="66">
        <v>154</v>
      </c>
      <c r="D6" s="66">
        <v>10</v>
      </c>
      <c r="E6" s="66">
        <v>1</v>
      </c>
      <c r="F6" s="66">
        <v>0</v>
      </c>
      <c r="G6" s="66">
        <v>18</v>
      </c>
      <c r="H6" s="66">
        <v>0</v>
      </c>
      <c r="I6" s="67">
        <v>26</v>
      </c>
      <c r="J6" s="67">
        <v>53</v>
      </c>
      <c r="K6" s="67">
        <v>201.1</v>
      </c>
      <c r="L6" s="68" t="s">
        <v>62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baseColWidth="10" defaultColWidth="8.7265625" defaultRowHeight="14.5"/>
  <cols>
    <col min="1" max="1" width="5" customWidth="1"/>
    <col min="2" max="2" width="13" customWidth="1"/>
    <col min="3" max="3" width="12" customWidth="1"/>
    <col min="4" max="4" width="22" customWidth="1"/>
    <col min="5" max="6" width="12" customWidth="1"/>
    <col min="7" max="7" width="11" customWidth="1"/>
    <col min="8" max="8" width="6" customWidth="1"/>
  </cols>
  <sheetData>
    <row r="1" spans="1:8">
      <c r="B1" s="37" t="s">
        <v>5</v>
      </c>
    </row>
    <row r="2" spans="1:8">
      <c r="B2" s="37" t="s">
        <v>64</v>
      </c>
    </row>
    <row r="4" spans="1:8">
      <c r="A4" s="29" t="s">
        <v>65</v>
      </c>
      <c r="B4" s="29" t="s">
        <v>66</v>
      </c>
      <c r="C4" s="29" t="s">
        <v>67</v>
      </c>
      <c r="D4" s="29" t="s">
        <v>68</v>
      </c>
      <c r="E4" s="29" t="s">
        <v>69</v>
      </c>
      <c r="F4" s="29" t="s">
        <v>70</v>
      </c>
      <c r="G4" s="29" t="s">
        <v>71</v>
      </c>
      <c r="H4" s="29" t="s">
        <v>72</v>
      </c>
    </row>
    <row r="5" spans="1:8">
      <c r="A5" s="30">
        <v>0</v>
      </c>
      <c r="B5" s="30" t="s">
        <v>73</v>
      </c>
      <c r="C5" s="30" t="s">
        <v>74</v>
      </c>
      <c r="D5" s="30" t="s">
        <v>75</v>
      </c>
      <c r="E5" s="30" t="s">
        <v>10</v>
      </c>
      <c r="F5" s="30">
        <v>10</v>
      </c>
      <c r="G5" s="30">
        <v>11</v>
      </c>
      <c r="H5" s="30">
        <v>1113.1481972399999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H5"/>
  <sheetViews>
    <sheetView workbookViewId="0"/>
  </sheetViews>
  <sheetFormatPr baseColWidth="10" defaultColWidth="8.7265625" defaultRowHeight="14.5"/>
  <cols>
    <col min="1" max="1" width="5" customWidth="1"/>
    <col min="2" max="2" width="13" customWidth="1"/>
    <col min="3" max="3" width="12" customWidth="1"/>
    <col min="4" max="4" width="22" customWidth="1"/>
    <col min="5" max="5" width="15" customWidth="1"/>
    <col min="6" max="6" width="12" customWidth="1"/>
    <col min="7" max="7" width="11" customWidth="1"/>
    <col min="8" max="8" width="7" customWidth="1"/>
  </cols>
  <sheetData>
    <row r="1" spans="1:8">
      <c r="B1" s="37" t="s">
        <v>5</v>
      </c>
    </row>
    <row r="2" spans="1:8">
      <c r="B2" s="37" t="s">
        <v>76</v>
      </c>
    </row>
    <row r="4" spans="1:8">
      <c r="A4" s="29" t="s">
        <v>65</v>
      </c>
      <c r="B4" s="29" t="s">
        <v>66</v>
      </c>
      <c r="C4" s="29" t="s">
        <v>67</v>
      </c>
      <c r="D4" s="29" t="s">
        <v>68</v>
      </c>
      <c r="E4" s="29" t="s">
        <v>69</v>
      </c>
      <c r="F4" s="29" t="s">
        <v>70</v>
      </c>
      <c r="G4" s="29" t="s">
        <v>71</v>
      </c>
      <c r="H4" s="29" t="s">
        <v>77</v>
      </c>
    </row>
    <row r="5" spans="1:8">
      <c r="A5" s="30">
        <v>0</v>
      </c>
      <c r="B5" s="30" t="s">
        <v>73</v>
      </c>
      <c r="C5" s="30" t="s">
        <v>74</v>
      </c>
      <c r="D5" s="30" t="s">
        <v>75</v>
      </c>
      <c r="E5" s="30" t="s">
        <v>12</v>
      </c>
      <c r="F5" s="30">
        <v>10</v>
      </c>
      <c r="G5" s="30">
        <v>5</v>
      </c>
      <c r="H5" s="30">
        <v>5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5"/>
  <sheetViews>
    <sheetView workbookViewId="0"/>
  </sheetViews>
  <sheetFormatPr baseColWidth="10" defaultColWidth="8.7265625" defaultRowHeight="14.5"/>
  <cols>
    <col min="1" max="1" width="5" customWidth="1"/>
    <col min="2" max="2" width="10" customWidth="1"/>
    <col min="3" max="3" width="29" customWidth="1"/>
    <col min="4" max="4" width="6" customWidth="1"/>
    <col min="5" max="5" width="1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7" t="s">
        <v>5</v>
      </c>
    </row>
    <row r="2" spans="1:12">
      <c r="B2" s="37" t="s">
        <v>78</v>
      </c>
    </row>
    <row r="4" spans="1:12">
      <c r="A4" s="29" t="s">
        <v>65</v>
      </c>
      <c r="B4" s="29" t="s">
        <v>79</v>
      </c>
      <c r="C4" s="29" t="s">
        <v>80</v>
      </c>
      <c r="D4" s="29" t="s">
        <v>81</v>
      </c>
      <c r="E4" s="29" t="s">
        <v>82</v>
      </c>
      <c r="F4" s="29" t="s">
        <v>83</v>
      </c>
      <c r="G4" s="29" t="s">
        <v>69</v>
      </c>
      <c r="H4" s="29" t="s">
        <v>70</v>
      </c>
      <c r="I4" s="29" t="s">
        <v>84</v>
      </c>
      <c r="J4" s="29" t="s">
        <v>85</v>
      </c>
      <c r="K4" s="29" t="s">
        <v>71</v>
      </c>
      <c r="L4" s="29" t="s">
        <v>86</v>
      </c>
    </row>
    <row r="5" spans="1:12">
      <c r="A5" s="30">
        <v>0</v>
      </c>
      <c r="B5" s="30">
        <v>211</v>
      </c>
      <c r="C5" s="30" t="s">
        <v>87</v>
      </c>
      <c r="D5" s="30">
        <v>21124</v>
      </c>
      <c r="E5" s="30" t="s">
        <v>18</v>
      </c>
      <c r="F5" s="30" t="s">
        <v>88</v>
      </c>
      <c r="G5" s="30" t="s">
        <v>89</v>
      </c>
      <c r="H5" s="30">
        <v>997</v>
      </c>
      <c r="I5" s="30">
        <v>994</v>
      </c>
      <c r="J5" s="30" t="s">
        <v>89</v>
      </c>
      <c r="K5" s="30">
        <v>30</v>
      </c>
      <c r="L5" s="30">
        <v>40.378424386399999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5"/>
  <sheetViews>
    <sheetView workbookViewId="0"/>
  </sheetViews>
  <sheetFormatPr baseColWidth="10" defaultColWidth="8.7265625" defaultRowHeight="14.5"/>
  <cols>
    <col min="1" max="1" width="5" customWidth="1"/>
    <col min="2" max="2" width="10" customWidth="1"/>
    <col min="3" max="3" width="29" customWidth="1"/>
    <col min="4" max="4" width="6" customWidth="1"/>
    <col min="5" max="5" width="1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7" t="s">
        <v>5</v>
      </c>
    </row>
    <row r="2" spans="1:12">
      <c r="B2" s="37" t="s">
        <v>90</v>
      </c>
    </row>
    <row r="4" spans="1:12">
      <c r="A4" s="29" t="s">
        <v>65</v>
      </c>
      <c r="B4" s="29" t="s">
        <v>79</v>
      </c>
      <c r="C4" s="29" t="s">
        <v>80</v>
      </c>
      <c r="D4" s="29" t="s">
        <v>81</v>
      </c>
      <c r="E4" s="29" t="s">
        <v>82</v>
      </c>
      <c r="F4" s="29" t="s">
        <v>83</v>
      </c>
      <c r="G4" s="29" t="s">
        <v>69</v>
      </c>
      <c r="H4" s="29" t="s">
        <v>70</v>
      </c>
      <c r="I4" s="29" t="s">
        <v>84</v>
      </c>
      <c r="J4" s="29" t="s">
        <v>85</v>
      </c>
      <c r="K4" s="29" t="s">
        <v>71</v>
      </c>
      <c r="L4" s="29" t="s">
        <v>86</v>
      </c>
    </row>
    <row r="5" spans="1:12">
      <c r="A5" s="30">
        <v>0</v>
      </c>
      <c r="B5" s="30">
        <v>211</v>
      </c>
      <c r="C5" s="30" t="s">
        <v>87</v>
      </c>
      <c r="D5" s="30">
        <v>21124</v>
      </c>
      <c r="E5" s="30" t="s">
        <v>18</v>
      </c>
      <c r="F5" s="30" t="s">
        <v>88</v>
      </c>
      <c r="G5" s="30" t="s">
        <v>89</v>
      </c>
      <c r="H5" s="30">
        <v>997</v>
      </c>
      <c r="I5" s="30">
        <v>994</v>
      </c>
      <c r="J5" s="30" t="s">
        <v>89</v>
      </c>
      <c r="K5" s="30">
        <v>1</v>
      </c>
      <c r="L5" s="30">
        <v>0.44648677910000001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10"/>
  <sheetViews>
    <sheetView workbookViewId="0"/>
  </sheetViews>
  <sheetFormatPr baseColWidth="10" defaultColWidth="8.7265625" defaultRowHeight="14.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7" t="s">
        <v>5</v>
      </c>
    </row>
    <row r="2" spans="1:12">
      <c r="B2" s="37" t="s">
        <v>91</v>
      </c>
    </row>
    <row r="4" spans="1:12">
      <c r="A4" s="29" t="s">
        <v>65</v>
      </c>
      <c r="B4" s="29" t="s">
        <v>79</v>
      </c>
      <c r="C4" s="29" t="s">
        <v>80</v>
      </c>
      <c r="D4" s="29" t="s">
        <v>81</v>
      </c>
      <c r="E4" s="29" t="s">
        <v>82</v>
      </c>
      <c r="F4" s="29" t="s">
        <v>83</v>
      </c>
      <c r="G4" s="29" t="s">
        <v>69</v>
      </c>
      <c r="H4" s="29" t="s">
        <v>70</v>
      </c>
      <c r="I4" s="29" t="s">
        <v>84</v>
      </c>
      <c r="J4" s="29" t="s">
        <v>85</v>
      </c>
      <c r="K4" s="29" t="s">
        <v>71</v>
      </c>
      <c r="L4" s="29" t="s">
        <v>72</v>
      </c>
    </row>
    <row r="5" spans="1:12">
      <c r="A5" s="30">
        <v>0</v>
      </c>
      <c r="B5" s="30">
        <v>2</v>
      </c>
      <c r="C5" s="30" t="s">
        <v>92</v>
      </c>
      <c r="D5" s="30">
        <v>21</v>
      </c>
      <c r="E5" s="30" t="s">
        <v>24</v>
      </c>
      <c r="F5" s="30" t="s">
        <v>93</v>
      </c>
      <c r="G5" s="30" t="s">
        <v>89</v>
      </c>
      <c r="H5" s="30">
        <v>997</v>
      </c>
      <c r="I5" s="30">
        <v>992</v>
      </c>
      <c r="J5" s="30" t="s">
        <v>89</v>
      </c>
      <c r="K5" s="30">
        <v>1</v>
      </c>
      <c r="L5" s="30">
        <v>587.86073118700006</v>
      </c>
    </row>
    <row r="6" spans="1:12">
      <c r="A6" s="30">
        <v>1</v>
      </c>
      <c r="B6" s="30">
        <v>2</v>
      </c>
      <c r="C6" s="30" t="s">
        <v>92</v>
      </c>
      <c r="D6" s="30">
        <v>23</v>
      </c>
      <c r="E6" s="30" t="s">
        <v>94</v>
      </c>
      <c r="F6" s="30" t="s">
        <v>93</v>
      </c>
      <c r="G6" s="30" t="s">
        <v>89</v>
      </c>
      <c r="H6" s="30">
        <v>997</v>
      </c>
      <c r="I6" s="30">
        <v>992</v>
      </c>
      <c r="J6" s="30" t="s">
        <v>89</v>
      </c>
      <c r="K6" s="30">
        <v>1</v>
      </c>
      <c r="L6" s="30">
        <v>23.484435076299999</v>
      </c>
    </row>
    <row r="7" spans="1:12">
      <c r="A7" s="30">
        <v>2</v>
      </c>
      <c r="B7" s="30">
        <v>2</v>
      </c>
      <c r="C7" s="30" t="s">
        <v>92</v>
      </c>
      <c r="D7" s="30">
        <v>24</v>
      </c>
      <c r="E7" s="30" t="s">
        <v>95</v>
      </c>
      <c r="F7" s="30" t="s">
        <v>93</v>
      </c>
      <c r="G7" s="30" t="s">
        <v>89</v>
      </c>
      <c r="H7" s="30">
        <v>997</v>
      </c>
      <c r="I7" s="30">
        <v>992</v>
      </c>
      <c r="J7" s="30" t="s">
        <v>89</v>
      </c>
      <c r="K7" s="30">
        <v>1</v>
      </c>
      <c r="L7" s="30">
        <v>27.338742982700001</v>
      </c>
    </row>
    <row r="8" spans="1:12">
      <c r="A8" s="30">
        <v>3</v>
      </c>
      <c r="B8" s="30">
        <v>3</v>
      </c>
      <c r="C8" s="30" t="s">
        <v>96</v>
      </c>
      <c r="D8" s="30">
        <v>31</v>
      </c>
      <c r="E8" s="30" t="s">
        <v>97</v>
      </c>
      <c r="F8" s="30" t="s">
        <v>93</v>
      </c>
      <c r="G8" s="30" t="s">
        <v>89</v>
      </c>
      <c r="H8" s="30">
        <v>997</v>
      </c>
      <c r="I8" s="30">
        <v>992</v>
      </c>
      <c r="J8" s="30" t="s">
        <v>89</v>
      </c>
      <c r="K8" s="30">
        <v>12</v>
      </c>
      <c r="L8" s="30">
        <v>2672.8832865200002</v>
      </c>
    </row>
    <row r="9" spans="1:12">
      <c r="A9" s="30">
        <v>4</v>
      </c>
      <c r="B9" s="30">
        <v>3</v>
      </c>
      <c r="C9" s="30" t="s">
        <v>96</v>
      </c>
      <c r="D9" s="30">
        <v>32</v>
      </c>
      <c r="E9" s="30" t="s">
        <v>23</v>
      </c>
      <c r="F9" s="30" t="s">
        <v>93</v>
      </c>
      <c r="G9" s="30" t="s">
        <v>89</v>
      </c>
      <c r="H9" s="30">
        <v>997</v>
      </c>
      <c r="I9" s="30">
        <v>992</v>
      </c>
      <c r="J9" s="30" t="s">
        <v>89</v>
      </c>
      <c r="K9" s="30">
        <v>11</v>
      </c>
      <c r="L9" s="30">
        <v>870.00223264800002</v>
      </c>
    </row>
    <row r="10" spans="1:12">
      <c r="A10" s="30">
        <v>5</v>
      </c>
      <c r="B10" s="30">
        <v>3</v>
      </c>
      <c r="C10" s="30" t="s">
        <v>96</v>
      </c>
      <c r="D10" s="30">
        <v>33</v>
      </c>
      <c r="E10" s="30" t="s">
        <v>21</v>
      </c>
      <c r="F10" s="30" t="s">
        <v>93</v>
      </c>
      <c r="G10" s="30" t="s">
        <v>89</v>
      </c>
      <c r="H10" s="30">
        <v>997</v>
      </c>
      <c r="I10" s="30">
        <v>992</v>
      </c>
      <c r="J10" s="30" t="s">
        <v>89</v>
      </c>
      <c r="K10" s="30">
        <v>2</v>
      </c>
      <c r="L10" s="30">
        <v>1680.3450513800001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8"/>
  <sheetViews>
    <sheetView workbookViewId="0"/>
  </sheetViews>
  <sheetFormatPr baseColWidth="10" defaultColWidth="8.7265625" defaultRowHeight="14.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7" t="s">
        <v>5</v>
      </c>
    </row>
    <row r="2" spans="1:12">
      <c r="B2" s="37" t="s">
        <v>98</v>
      </c>
    </row>
    <row r="4" spans="1:12">
      <c r="A4" s="29" t="s">
        <v>65</v>
      </c>
      <c r="B4" s="29" t="s">
        <v>79</v>
      </c>
      <c r="C4" s="29" t="s">
        <v>80</v>
      </c>
      <c r="D4" s="29" t="s">
        <v>81</v>
      </c>
      <c r="E4" s="29" t="s">
        <v>82</v>
      </c>
      <c r="F4" s="29" t="s">
        <v>83</v>
      </c>
      <c r="G4" s="29" t="s">
        <v>69</v>
      </c>
      <c r="H4" s="29" t="s">
        <v>70</v>
      </c>
      <c r="I4" s="29" t="s">
        <v>84</v>
      </c>
      <c r="J4" s="29" t="s">
        <v>85</v>
      </c>
      <c r="K4" s="29" t="s">
        <v>71</v>
      </c>
      <c r="L4" s="29" t="s">
        <v>72</v>
      </c>
    </row>
    <row r="5" spans="1:12">
      <c r="A5" s="30">
        <v>0</v>
      </c>
      <c r="B5" s="30">
        <v>2</v>
      </c>
      <c r="C5" s="30" t="s">
        <v>92</v>
      </c>
      <c r="D5" s="30">
        <v>21</v>
      </c>
      <c r="E5" s="30" t="s">
        <v>24</v>
      </c>
      <c r="F5" s="30" t="s">
        <v>93</v>
      </c>
      <c r="G5" s="30" t="s">
        <v>89</v>
      </c>
      <c r="H5" s="30">
        <v>997</v>
      </c>
      <c r="I5" s="30">
        <v>992</v>
      </c>
      <c r="J5" s="30" t="s">
        <v>89</v>
      </c>
      <c r="K5" s="30">
        <v>1</v>
      </c>
      <c r="L5" s="30">
        <v>2.7061475419000001</v>
      </c>
    </row>
    <row r="6" spans="1:12">
      <c r="A6" s="30">
        <v>1</v>
      </c>
      <c r="B6" s="30">
        <v>3</v>
      </c>
      <c r="C6" s="30" t="s">
        <v>96</v>
      </c>
      <c r="D6" s="30">
        <v>31</v>
      </c>
      <c r="E6" s="30" t="s">
        <v>97</v>
      </c>
      <c r="F6" s="30" t="s">
        <v>93</v>
      </c>
      <c r="G6" s="30" t="s">
        <v>89</v>
      </c>
      <c r="H6" s="30">
        <v>997</v>
      </c>
      <c r="I6" s="30">
        <v>992</v>
      </c>
      <c r="J6" s="30" t="s">
        <v>89</v>
      </c>
      <c r="K6" s="30">
        <v>7</v>
      </c>
      <c r="L6" s="30">
        <v>348.26054070399999</v>
      </c>
    </row>
    <row r="7" spans="1:12">
      <c r="A7" s="30">
        <v>2</v>
      </c>
      <c r="B7" s="30">
        <v>3</v>
      </c>
      <c r="C7" s="30" t="s">
        <v>96</v>
      </c>
      <c r="D7" s="30">
        <v>32</v>
      </c>
      <c r="E7" s="30" t="s">
        <v>23</v>
      </c>
      <c r="F7" s="30" t="s">
        <v>93</v>
      </c>
      <c r="G7" s="30" t="s">
        <v>89</v>
      </c>
      <c r="H7" s="30">
        <v>997</v>
      </c>
      <c r="I7" s="30">
        <v>992</v>
      </c>
      <c r="J7" s="30" t="s">
        <v>89</v>
      </c>
      <c r="K7" s="30">
        <v>5</v>
      </c>
      <c r="L7" s="30">
        <v>273.95077422899999</v>
      </c>
    </row>
    <row r="8" spans="1:12">
      <c r="A8" s="30">
        <v>3</v>
      </c>
      <c r="B8" s="30">
        <v>3</v>
      </c>
      <c r="C8" s="30" t="s">
        <v>96</v>
      </c>
      <c r="D8" s="30">
        <v>33</v>
      </c>
      <c r="E8" s="30" t="s">
        <v>21</v>
      </c>
      <c r="F8" s="30" t="s">
        <v>93</v>
      </c>
      <c r="G8" s="30" t="s">
        <v>89</v>
      </c>
      <c r="H8" s="30">
        <v>997</v>
      </c>
      <c r="I8" s="30">
        <v>992</v>
      </c>
      <c r="J8" s="30" t="s">
        <v>89</v>
      </c>
      <c r="K8" s="30">
        <v>1</v>
      </c>
      <c r="L8" s="30">
        <v>488.23073494599998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Info_Delineation</vt:lpstr>
      <vt:lpstr>Delineation</vt:lpstr>
      <vt:lpstr>Pop_Statistics</vt:lpstr>
      <vt:lpstr>_observedEventA_v1_aoi</vt:lpstr>
      <vt:lpstr>_observedEventP_v1_aoi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Emergency Telespazio Iberica</cp:lastModifiedBy>
  <cp:lastPrinted>2020-10-14T12:56:37Z</cp:lastPrinted>
  <dcterms:created xsi:type="dcterms:W3CDTF">2017-04-13T10:25:13Z</dcterms:created>
  <dcterms:modified xsi:type="dcterms:W3CDTF">2024-08-05T15:23:01Z</dcterms:modified>
</cp:coreProperties>
</file>