
<file path=[Content_Types].xml><?xml version="1.0" encoding="utf-8"?>
<Types xmlns="http://schemas.openxmlformats.org/package/2006/content-types"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EMSR740-AOI-01-SLAVYANKA\03MAPS\output\EMSR740\AOI01\DEL_MONIT01\EMSR740_AOI01_DEL_MONIT01_v1\"/>
    </mc:Choice>
  </mc:AlternateContent>
  <xr:revisionPtr revIDLastSave="0" documentId="13_ncr:1_{77089DC9-493A-4272-9B2B-537B383045A1}" xr6:coauthVersionLast="47" xr6:coauthVersionMax="47" xr10:uidLastSave="{00000000-0000-0000-0000-000000000000}"/>
  <bookViews>
    <workbookView xWindow="28680" yWindow="-120" windowWidth="29040" windowHeight="15840" activeTab="1" xr2:uid="{00000000-000D-0000-FFFF-FFFF00000000}"/>
  </bookViews>
  <sheets>
    <sheet name="Info_Delineation" sheetId="1" r:id="rId1"/>
    <sheet name="Delineation" sheetId="2" r:id="rId2"/>
    <sheet name="Pop_Statistics" sheetId="3" r:id="rId3"/>
    <sheet name="_observedEventA_v1_aoi" sheetId="4" r:id="rId4"/>
    <sheet name="_observedEventP_v1_aoi" sheetId="5" r:id="rId5"/>
    <sheet name="_transportationL_v1_aoi" sheetId="6" r:id="rId6"/>
    <sheet name="_naturalLandUseA_v1_aoi" sheetId="7" r:id="rId7"/>
    <sheet name="_naturalLandUseA_v1_aff" sheetId="8" r:id="rId8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38" i="2" l="1"/>
  <c r="B35" i="2"/>
  <c r="B36" i="2"/>
  <c r="B37" i="2"/>
  <c r="B19" i="2"/>
  <c r="B18" i="2"/>
</calcChain>
</file>

<file path=xl/sharedStrings.xml><?xml version="1.0" encoding="utf-8"?>
<sst xmlns="http://schemas.openxmlformats.org/spreadsheetml/2006/main" count="187" uniqueCount="96">
  <si>
    <t>Consequences Table - Delineation</t>
  </si>
  <si>
    <t xml:space="preserve">The tables provide summary figures specifically detailing the exposed population, assets, and land use within the Area of Interest (AOI). </t>
  </si>
  <si>
    <t>Additionally, it depicts the extent of the event and the number of affected assets within the event area.</t>
  </si>
  <si>
    <t xml:space="preserve"> - Each sheet displays figures for individual layers, differentiated according to the whole AOI (_aoi) and the affected area (_aff). </t>
  </si>
  <si>
    <t xml:space="preserve"> - In cases where no reference products were produced, the numbers of the entire AOI may be incomplete, as the features are directly derived from OSM and have not undergone further refinement.</t>
  </si>
  <si>
    <t>EMSR740 AOI: 01 Slavyanka Mountain Delineation</t>
  </si>
  <si>
    <t>Consequences within the AOI</t>
  </si>
  <si>
    <t xml:space="preserve">Unit of measurement </t>
  </si>
  <si>
    <t>Affected</t>
  </si>
  <si>
    <t>Total in AOI</t>
  </si>
  <si>
    <t>Burnt area</t>
  </si>
  <si>
    <t>ha</t>
  </si>
  <si>
    <t>Active Flames</t>
  </si>
  <si>
    <t>No.</t>
  </si>
  <si>
    <t>Estimated population</t>
  </si>
  <si>
    <t>Number of inhabitants</t>
  </si>
  <si>
    <t>NA</t>
  </si>
  <si>
    <t>Transportation</t>
  </si>
  <si>
    <t>Cart Track</t>
  </si>
  <si>
    <t>km</t>
  </si>
  <si>
    <t>Land use</t>
  </si>
  <si>
    <t xml:space="preserve">Forests </t>
  </si>
  <si>
    <t>Open spaces with little or no vegetation</t>
  </si>
  <si>
    <t>Shrub and/or herbaceous vegetation association</t>
  </si>
  <si>
    <t>Arable land</t>
  </si>
  <si>
    <t xml:space="preserve">Heterogeneous agricultural areas </t>
  </si>
  <si>
    <t>Disclaimer:</t>
  </si>
  <si>
    <t>Full disclaimer and other helpful information available in the online manual:</t>
  </si>
  <si>
    <t>Data Access:</t>
  </si>
  <si>
    <t xml:space="preserve">All data displayed on the map(s), as well as the Physiography and Land Use - Land Cover layers, </t>
  </si>
  <si>
    <t xml:space="preserve">are available in the Crisis Information Package and the Base Layer Package (for reference data). </t>
  </si>
  <si>
    <t>Access to the portal</t>
  </si>
  <si>
    <t>The table above is available in editable format in the Crisis Information Package.</t>
  </si>
  <si>
    <t>All products and data are also available for download on the portal.</t>
  </si>
  <si>
    <t>Estimated Population:</t>
  </si>
  <si>
    <t>Estimated population is based on Copernicus Global Human Settlement Layer (GHSL) dataset.</t>
  </si>
  <si>
    <t>Additional population datasets and analysis are available in the summary table.</t>
  </si>
  <si>
    <t>Data Sources:</t>
  </si>
  <si>
    <t>AOI: 01 Slavyanka Mountain</t>
  </si>
  <si>
    <t>Data Source</t>
  </si>
  <si>
    <t>GEOSTAT_2021_v1-0</t>
  </si>
  <si>
    <t>GHS_POP_E2020_GLOBE_R2023A_4326_3ss_v1-0</t>
  </si>
  <si>
    <t>GPW_v4_Population_Count_Rev11_2020</t>
  </si>
  <si>
    <t>High_Resolution_Settlement_Layer_2020</t>
  </si>
  <si>
    <t>Landscan-Global-2022</t>
  </si>
  <si>
    <t>WorldPop_Constrained_UNadj_2020</t>
  </si>
  <si>
    <t>WorldPop_Unconstrained_UNadj_2020</t>
  </si>
  <si>
    <t>Mean</t>
  </si>
  <si>
    <t>Stdev</t>
  </si>
  <si>
    <t>CV in %</t>
  </si>
  <si>
    <t>Reliability</t>
  </si>
  <si>
    <t>Citations</t>
  </si>
  <si>
    <t>Eurostat, Population and Migration</t>
  </si>
  <si>
    <t>GHS-POP R2023A - GHS population grid (2023). European Commission, Joint Research Centre (JRC)</t>
  </si>
  <si>
    <t>Center for International Earth Science Information Network - CIESIN</t>
  </si>
  <si>
    <t>Facebook Connectivity Lab and Center for International Earth Science Information Network - CIESIN - Columbia University. 2016.</t>
  </si>
  <si>
    <t>LandScan (2022), UT-Battelle, LLC, operator of Oak Ridge National Laboratory</t>
  </si>
  <si>
    <t>WorldPop, University of Southampton, UK.</t>
  </si>
  <si>
    <t xml:space="preserve">WorldPop (www.worldpop.org) </t>
  </si>
  <si>
    <t>Indications of the differences between the population datasets.</t>
  </si>
  <si>
    <t>very good: &lt;20%_x000D_
good: 21%-40%_x000D_
moderate: 41%-60%_x000D_
poor: 61%-80%_x000D_
very poor: &gt;80%</t>
  </si>
  <si>
    <t>very poor</t>
  </si>
  <si>
    <t>Total Affected</t>
  </si>
  <si>
    <t>_observedEventA_v1_aoi</t>
  </si>
  <si>
    <t>OID</t>
  </si>
  <si>
    <t>event_desc</t>
  </si>
  <si>
    <t>event_type</t>
  </si>
  <si>
    <t>det_method</t>
  </si>
  <si>
    <t>notation</t>
  </si>
  <si>
    <t>dmg_src_id</t>
  </si>
  <si>
    <t>Frequency</t>
  </si>
  <si>
    <t>Area</t>
  </si>
  <si>
    <t>Forest Fire</t>
  </si>
  <si>
    <t>Wildfire</t>
  </si>
  <si>
    <t>Photo-interpretation</t>
  </si>
  <si>
    <t>_observedEventP_v1_aoi</t>
  </si>
  <si>
    <t>Count</t>
  </si>
  <si>
    <t>_transportationL_v1_aoi</t>
  </si>
  <si>
    <t>obj_type</t>
  </si>
  <si>
    <t>class</t>
  </si>
  <si>
    <t>info</t>
  </si>
  <si>
    <t>class_desc</t>
  </si>
  <si>
    <t>damage_gra</t>
  </si>
  <si>
    <t>or_src_id</t>
  </si>
  <si>
    <t>cd_value</t>
  </si>
  <si>
    <t>Length</t>
  </si>
  <si>
    <t>Highways, Streets and Roads</t>
  </si>
  <si>
    <t>No visible damage</t>
  </si>
  <si>
    <t>Not Applicable</t>
  </si>
  <si>
    <t>_naturalLandUseA_v1_aoi</t>
  </si>
  <si>
    <t>Agricultural Areas</t>
  </si>
  <si>
    <t>Not Affected</t>
  </si>
  <si>
    <t>Heterogeneous agricultural areas</t>
  </si>
  <si>
    <t>Forests and Semi-natural Areas</t>
  </si>
  <si>
    <t>Forests</t>
  </si>
  <si>
    <t>_naturalLandUseA_v1_aff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</si>
</sst>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"/>
    <numFmt numFmtId="165" formatCode="[&lt;0.004]0;[&lt;0.05]0.00;#,###,##0.0"/>
    <numFmt numFmtId="166" formatCode="#,###,##0"/>
    <numFmt numFmtId="167" formatCode="&quot;~&quot;\ ####"/>
  </numFmts>
  <fonts count="18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  <charset val="1"/>
    </font>
    <font>
      <sz val="10"/>
      <name val="Arial Unicode MS"/>
      <family val="2"/>
    </font>
    <font>
      <sz val="10"/>
      <color indexed="8"/>
      <name val="Arial Unicode MS"/>
      <family val="2"/>
    </font>
    <font>
      <b/>
      <sz val="10"/>
      <color indexed="8"/>
      <name val="Arial Unicode MS"/>
      <family val="2"/>
    </font>
    <font>
      <sz val="10"/>
      <color theme="1"/>
      <name val="Arial Unicode MS"/>
      <family val="2"/>
    </font>
    <font>
      <sz val="11"/>
      <color theme="1"/>
      <name val="Arial"/>
      <family val="2"/>
    </font>
    <font>
      <b/>
      <sz val="16"/>
      <color rgb="FF000000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sz val="10"/>
      <color theme="1"/>
      <name val="Arial"/>
      <family val="2"/>
    </font>
    <font>
      <sz val="12"/>
      <color theme="1"/>
      <name val="Arial"/>
      <family val="2"/>
    </font>
    <font>
      <b/>
      <sz val="10"/>
      <name val="Arial"/>
    </font>
    <font>
      <sz val="10"/>
      <name val="Arial"/>
    </font>
    <font>
      <b/>
      <sz val="10"/>
      <color rgb="FFFF9933"/>
      <name val="Arial"/>
    </font>
    <font>
      <sz val="10"/>
      <color rgb="FF0000EE"/>
      <name val="Arial"/>
    </font>
    <font>
      <sz val="8"/>
      <name val="Arial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D9D9D9"/>
        <bgColor rgb="FFD9D9D9"/>
      </patternFill>
    </fill>
    <fill>
      <patternFill patternType="solid">
        <fgColor rgb="FF00FFFF"/>
        <bgColor rgb="FF00FFFF"/>
      </patternFill>
    </fill>
    <fill>
      <patternFill patternType="solid">
        <fgColor rgb="FF00CC99"/>
        <bgColor rgb="FF00CC99"/>
      </patternFill>
    </fill>
    <fill>
      <patternFill patternType="solid">
        <fgColor rgb="FFFF6600"/>
        <bgColor rgb="FFFF6600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4">
    <xf numFmtId="0" fontId="0" fillId="0" borderId="0"/>
    <xf numFmtId="0" fontId="2" fillId="0" borderId="0"/>
    <xf numFmtId="0" fontId="1" fillId="0" borderId="0"/>
    <xf numFmtId="0" fontId="1" fillId="0" borderId="0"/>
  </cellStyleXfs>
  <cellXfs count="73">
    <xf numFmtId="0" fontId="0" fillId="0" borderId="0" xfId="0"/>
    <xf numFmtId="0" fontId="0" fillId="2" borderId="0" xfId="0" applyFill="1"/>
    <xf numFmtId="0" fontId="0" fillId="0" borderId="0" xfId="0"/>
    <xf numFmtId="0" fontId="6" fillId="0" borderId="0" xfId="0" applyFont="1"/>
    <xf numFmtId="0" fontId="4" fillId="0" borderId="0" xfId="0" applyFont="1" applyAlignment="1">
      <alignment vertical="center" wrapText="1"/>
    </xf>
    <xf numFmtId="164" fontId="4" fillId="0" borderId="0" xfId="0" applyNumberFormat="1" applyFont="1" applyAlignment="1">
      <alignment horizontal="center" vertical="center" wrapText="1"/>
    </xf>
    <xf numFmtId="1" fontId="3" fillId="0" borderId="0" xfId="0" applyNumberFormat="1" applyFont="1" applyAlignment="1">
      <alignment horizontal="center" vertical="center" wrapText="1"/>
    </xf>
    <xf numFmtId="164" fontId="6" fillId="0" borderId="0" xfId="0" applyNumberFormat="1" applyFont="1" applyAlignment="1">
      <alignment horizontal="center"/>
    </xf>
    <xf numFmtId="0" fontId="0" fillId="0" borderId="0" xfId="0" applyAlignment="1">
      <alignment horizontal="right" vertical="center"/>
    </xf>
    <xf numFmtId="164" fontId="0" fillId="0" borderId="0" xfId="0" applyNumberFormat="1"/>
    <xf numFmtId="0" fontId="4" fillId="0" borderId="0" xfId="0" applyFont="1" applyAlignment="1">
      <alignment vertical="top" wrapText="1"/>
    </xf>
    <xf numFmtId="0" fontId="5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6" fillId="0" borderId="0" xfId="0" applyFont="1" applyAlignment="1">
      <alignment vertical="center"/>
    </xf>
    <xf numFmtId="0" fontId="0" fillId="0" borderId="0" xfId="0" applyAlignment="1">
      <alignment vertical="center"/>
    </xf>
    <xf numFmtId="0" fontId="4" fillId="0" borderId="0" xfId="0" applyFont="1" applyAlignment="1">
      <alignment horizontal="right" vertical="center" wrapText="1"/>
    </xf>
    <xf numFmtId="0" fontId="10" fillId="0" borderId="1" xfId="0" applyFont="1" applyBorder="1" applyAlignment="1">
      <alignment vertical="center" wrapText="1"/>
    </xf>
    <xf numFmtId="164" fontId="10" fillId="0" borderId="1" xfId="0" applyNumberFormat="1" applyFont="1" applyBorder="1" applyAlignment="1">
      <alignment horizontal="center" vertical="center" wrapText="1"/>
    </xf>
    <xf numFmtId="0" fontId="10" fillId="0" borderId="5" xfId="0" applyFont="1" applyBorder="1" applyAlignment="1">
      <alignment vertical="center" wrapText="1"/>
    </xf>
    <xf numFmtId="0" fontId="7" fillId="3" borderId="0" xfId="0" applyFont="1" applyFill="1"/>
    <xf numFmtId="0" fontId="8" fillId="3" borderId="0" xfId="0" applyFont="1" applyFill="1" applyAlignment="1">
      <alignment horizontal="center" vertical="center"/>
    </xf>
    <xf numFmtId="0" fontId="10" fillId="0" borderId="3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right" vertical="center" wrapText="1"/>
    </xf>
    <xf numFmtId="0" fontId="10" fillId="0" borderId="2" xfId="0" applyFont="1" applyBorder="1" applyAlignment="1">
      <alignment horizontal="right" vertical="center" wrapText="1"/>
    </xf>
    <xf numFmtId="0" fontId="9" fillId="0" borderId="2" xfId="0" applyFont="1" applyBorder="1" applyAlignment="1">
      <alignment vertical="center"/>
    </xf>
    <xf numFmtId="0" fontId="9" fillId="0" borderId="4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12" fillId="3" borderId="0" xfId="0" applyFont="1" applyFill="1"/>
    <xf numFmtId="0" fontId="12" fillId="3" borderId="0" xfId="0" applyFont="1" applyFill="1" applyAlignment="1">
      <alignment wrapText="1"/>
    </xf>
    <xf numFmtId="0" fontId="13" fillId="0" borderId="0" xfId="0" applyFont="1"/>
    <xf numFmtId="0" fontId="14" fillId="0" borderId="7" xfId="0" applyFont="1" applyBorder="1"/>
    <xf numFmtId="0" fontId="14" fillId="0" borderId="7" xfId="0" applyFont="1" applyBorder="1" applyAlignment="1">
      <alignment horizontal="right" vertical="center"/>
    </xf>
    <xf numFmtId="165" fontId="14" fillId="0" borderId="7" xfId="0" applyNumberFormat="1" applyFont="1" applyBorder="1" applyAlignment="1">
      <alignment horizontal="center" vertical="center"/>
    </xf>
    <xf numFmtId="166" fontId="14" fillId="0" borderId="7" xfId="0" applyNumberFormat="1" applyFont="1" applyBorder="1" applyAlignment="1">
      <alignment horizontal="center" vertical="center"/>
    </xf>
    <xf numFmtId="0" fontId="10" fillId="0" borderId="8" xfId="0" applyFont="1" applyBorder="1" applyAlignment="1">
      <alignment horizontal="right" vertical="center" wrapText="1"/>
    </xf>
    <xf numFmtId="165" fontId="14" fillId="0" borderId="0" xfId="0" applyNumberFormat="1" applyFont="1" applyAlignment="1">
      <alignment horizontal="left" vertical="center"/>
    </xf>
    <xf numFmtId="165" fontId="14" fillId="0" borderId="0" xfId="0" applyNumberFormat="1" applyFont="1"/>
    <xf numFmtId="0" fontId="10" fillId="0" borderId="7" xfId="0" applyFont="1" applyBorder="1" applyAlignment="1">
      <alignment vertical="top" wrapText="1"/>
    </xf>
    <xf numFmtId="0" fontId="1" fillId="0" borderId="7" xfId="0" applyFont="1" applyBorder="1" applyAlignment="1">
      <alignment vertical="center"/>
    </xf>
    <xf numFmtId="0" fontId="10" fillId="0" borderId="7" xfId="0" applyFont="1" applyBorder="1" applyAlignment="1">
      <alignment horizontal="right" vertical="center" wrapText="1"/>
    </xf>
    <xf numFmtId="165" fontId="14" fillId="0" borderId="7" xfId="0" applyNumberFormat="1" applyFont="1" applyBorder="1" applyAlignment="1">
      <alignment horizontal="center" vertical="center" wrapText="1"/>
    </xf>
    <xf numFmtId="0" fontId="10" fillId="0" borderId="8" xfId="0" applyFont="1" applyBorder="1"/>
    <xf numFmtId="0" fontId="11" fillId="0" borderId="8" xfId="0" applyFont="1" applyBorder="1" applyAlignment="1">
      <alignment vertical="center"/>
    </xf>
    <xf numFmtId="165" fontId="14" fillId="0" borderId="8" xfId="0" applyNumberFormat="1" applyFont="1" applyBorder="1" applyAlignment="1">
      <alignment horizontal="center" vertical="center" wrapText="1"/>
    </xf>
    <xf numFmtId="165" fontId="14" fillId="0" borderId="8" xfId="0" applyNumberFormat="1" applyFont="1" applyBorder="1" applyAlignment="1">
      <alignment horizontal="center" vertical="center"/>
    </xf>
    <xf numFmtId="0" fontId="0" fillId="0" borderId="9" xfId="0" applyBorder="1"/>
    <xf numFmtId="0" fontId="11" fillId="0" borderId="9" xfId="0" applyFont="1" applyBorder="1" applyAlignment="1">
      <alignment vertical="center"/>
    </xf>
    <xf numFmtId="0" fontId="10" fillId="0" borderId="9" xfId="0" applyFont="1" applyBorder="1" applyAlignment="1">
      <alignment horizontal="right" vertical="center" wrapText="1"/>
    </xf>
    <xf numFmtId="165" fontId="14" fillId="0" borderId="9" xfId="0" applyNumberFormat="1" applyFont="1" applyBorder="1" applyAlignment="1">
      <alignment horizontal="center" vertical="center" wrapText="1"/>
    </xf>
    <xf numFmtId="165" fontId="14" fillId="0" borderId="9" xfId="0" applyNumberFormat="1" applyFont="1" applyBorder="1" applyAlignment="1">
      <alignment horizontal="center" vertical="center"/>
    </xf>
    <xf numFmtId="0" fontId="0" fillId="0" borderId="10" xfId="0" applyBorder="1"/>
    <xf numFmtId="0" fontId="11" fillId="0" borderId="10" xfId="0" applyFont="1" applyBorder="1" applyAlignment="1">
      <alignment vertical="center"/>
    </xf>
    <xf numFmtId="0" fontId="10" fillId="0" borderId="10" xfId="0" applyFont="1" applyBorder="1" applyAlignment="1">
      <alignment horizontal="right" vertical="center" wrapText="1"/>
    </xf>
    <xf numFmtId="165" fontId="14" fillId="0" borderId="10" xfId="0" applyNumberFormat="1" applyFont="1" applyBorder="1" applyAlignment="1">
      <alignment horizontal="center" vertical="center" wrapText="1"/>
    </xf>
    <xf numFmtId="165" fontId="14" fillId="0" borderId="10" xfId="0" applyNumberFormat="1" applyFont="1" applyBorder="1" applyAlignment="1">
      <alignment horizontal="center" vertical="center"/>
    </xf>
    <xf numFmtId="167" fontId="14" fillId="0" borderId="5" xfId="0" applyNumberFormat="1" applyFont="1" applyBorder="1" applyAlignment="1">
      <alignment horizontal="center"/>
    </xf>
    <xf numFmtId="0" fontId="14" fillId="0" borderId="6" xfId="0" applyFont="1" applyBorder="1" applyAlignment="1">
      <alignment horizontal="center"/>
    </xf>
    <xf numFmtId="0" fontId="15" fillId="0" borderId="0" xfId="0" applyFont="1"/>
    <xf numFmtId="0" fontId="14" fillId="0" borderId="0" xfId="0" applyFont="1"/>
    <xf numFmtId="0" fontId="16" fillId="0" borderId="0" xfId="0" applyFont="1"/>
    <xf numFmtId="0" fontId="14" fillId="0" borderId="0" xfId="0" applyFont="1" applyAlignment="1">
      <alignment horizontal="left" vertical="center"/>
    </xf>
    <xf numFmtId="0" fontId="13" fillId="4" borderId="7" xfId="0" applyFont="1" applyFill="1" applyBorder="1" applyAlignment="1">
      <alignment horizontal="left" vertical="center" wrapText="1"/>
    </xf>
    <xf numFmtId="0" fontId="13" fillId="0" borderId="7" xfId="0" applyFont="1" applyBorder="1" applyAlignment="1">
      <alignment horizontal="left" vertical="center" wrapText="1"/>
    </xf>
    <xf numFmtId="0" fontId="17" fillId="0" borderId="7" xfId="0" applyFont="1" applyBorder="1" applyAlignment="1">
      <alignment horizontal="left" vertical="center" wrapText="1"/>
    </xf>
    <xf numFmtId="0" fontId="13" fillId="0" borderId="7" xfId="0" applyFont="1" applyBorder="1"/>
    <xf numFmtId="0" fontId="0" fillId="0" borderId="7" xfId="0" applyBorder="1"/>
    <xf numFmtId="0" fontId="0" fillId="5" borderId="7" xfId="0" applyFill="1" applyBorder="1"/>
    <xf numFmtId="0" fontId="0" fillId="6" borderId="7" xfId="0" applyFill="1" applyBorder="1"/>
    <xf numFmtId="0" fontId="0" fillId="7" borderId="7" xfId="0" applyFill="1" applyBorder="1"/>
    <xf numFmtId="0" fontId="10" fillId="0" borderId="1" xfId="0" applyFont="1" applyBorder="1" applyAlignment="1">
      <alignment horizontal="right" vertical="center" wrapText="1"/>
    </xf>
    <xf numFmtId="0" fontId="0" fillId="0" borderId="3" xfId="0" applyBorder="1"/>
    <xf numFmtId="0" fontId="1" fillId="0" borderId="0" xfId="0" applyFont="1"/>
  </cellXfs>
  <cellStyles count="4">
    <cellStyle name="Excel Built-in Normal" xfId="1" xr:uid="{00000000-0005-0000-0000-000001000000}"/>
    <cellStyle name="Normale" xfId="0" builtinId="0"/>
    <cellStyle name="Normale 2" xfId="2" xr:uid="{00000000-0005-0000-0000-000002000000}"/>
    <cellStyle name="Normale 3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0</xdr:colOff>
      <xdr:row>24</xdr:row>
      <xdr:rowOff>0</xdr:rowOff>
    </xdr:from>
    <xdr:ext cx="1695450" cy="1714500"/>
    <xdr:pic>
      <xdr:nvPicPr>
        <xdr:cNvPr id="2" name="Image 1" descr="Picture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ln>
          <a:prstDash val="solid"/>
        </a:ln>
      </xdr:spPr>
    </xdr:pic>
    <xdr:clientData/>
  </xdr:oneCellAnchor>
  <xdr:oneCellAnchor>
    <xdr:from>
      <xdr:col>1</xdr:col>
      <xdr:colOff>0</xdr:colOff>
      <xdr:row>40</xdr:row>
      <xdr:rowOff>0</xdr:rowOff>
    </xdr:from>
    <xdr:ext cx="2381250" cy="457200"/>
    <xdr:pic>
      <xdr:nvPicPr>
        <xdr:cNvPr id="3" name="Image 2" descr="Picture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ln>
          <a:prstDash val="solid"/>
        </a:ln>
      </xdr:spPr>
    </xdr:pic>
    <xdr:clientData/>
  </xdr:oneCellAnchor>
  <xdr:oneCellAnchor>
    <xdr:from>
      <xdr:col>4</xdr:col>
      <xdr:colOff>0</xdr:colOff>
      <xdr:row>39</xdr:row>
      <xdr:rowOff>0</xdr:rowOff>
    </xdr:from>
    <xdr:ext cx="1533525" cy="619125"/>
    <xdr:pic>
      <xdr:nvPicPr>
        <xdr:cNvPr id="4" name="Image 3" descr="Picture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prstGeom prst="rect">
          <a:avLst/>
        </a:prstGeom>
        <a:ln>
          <a:prstDash val="solid"/>
        </a:ln>
      </xdr:spPr>
    </xdr:pic>
    <xdr:clientData/>
  </xdr:one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B9"/>
  <sheetViews>
    <sheetView workbookViewId="0"/>
  </sheetViews>
  <sheetFormatPr defaultColWidth="11.42578125" defaultRowHeight="15"/>
  <cols>
    <col min="2" max="2" width="154.7109375" style="2" bestFit="1" customWidth="1"/>
  </cols>
  <sheetData>
    <row r="1" spans="2:2">
      <c r="B1" s="20"/>
    </row>
    <row r="2" spans="2:2" ht="20.25" customHeight="1">
      <c r="B2" s="21" t="s">
        <v>0</v>
      </c>
    </row>
    <row r="3" spans="2:2">
      <c r="B3" s="20"/>
    </row>
    <row r="4" spans="2:2" ht="15.75" customHeight="1">
      <c r="B4" s="28" t="s">
        <v>1</v>
      </c>
    </row>
    <row r="5" spans="2:2" ht="15.75" customHeight="1">
      <c r="B5" s="28" t="s">
        <v>2</v>
      </c>
    </row>
    <row r="6" spans="2:2" ht="15.75" customHeight="1">
      <c r="B6" s="28"/>
    </row>
    <row r="7" spans="2:2" ht="15.75" customHeight="1">
      <c r="B7" s="28" t="s">
        <v>3</v>
      </c>
    </row>
    <row r="8" spans="2:2" ht="15.75" customHeight="1">
      <c r="B8" s="28"/>
    </row>
    <row r="9" spans="2:2" ht="30.75" customHeight="1">
      <c r="B9" s="29" t="s">
        <v>4</v>
      </c>
    </row>
  </sheetData>
  <pageMargins left="0.7" right="0.7" top="0.78740157499999996" bottom="0.78740157499999996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A38"/>
  <sheetViews>
    <sheetView showGridLines="0" tabSelected="1" zoomScale="70" zoomScaleNormal="70" workbookViewId="0">
      <selection activeCell="G46" sqref="G46"/>
    </sheetView>
  </sheetViews>
  <sheetFormatPr defaultColWidth="9.140625" defaultRowHeight="15"/>
  <cols>
    <col min="1" max="1" width="9.140625" style="2" customWidth="1"/>
    <col min="2" max="2" width="28.140625" style="2" customWidth="1"/>
    <col min="3" max="3" width="57" style="15" customWidth="1"/>
    <col min="4" max="4" width="7.7109375" style="8" bestFit="1" customWidth="1"/>
    <col min="5" max="5" width="11" style="8" customWidth="1"/>
    <col min="6" max="6" width="11.42578125" style="9" bestFit="1" customWidth="1"/>
    <col min="7" max="8" width="9.140625" style="2" customWidth="1"/>
    <col min="9" max="9" width="56" style="2" bestFit="1" customWidth="1"/>
    <col min="10" max="10" width="7.7109375" style="2" bestFit="1" customWidth="1"/>
    <col min="11" max="11" width="11.42578125" style="2" bestFit="1" customWidth="1"/>
    <col min="12" max="27" width="9.140625" style="2" customWidth="1"/>
    <col min="28" max="28" width="9.140625" style="1" customWidth="1"/>
    <col min="29" max="16384" width="9.140625" style="1"/>
  </cols>
  <sheetData>
    <row r="1" spans="1:11">
      <c r="A1" s="13"/>
      <c r="B1" s="36" t="s">
        <v>5</v>
      </c>
    </row>
    <row r="3" spans="1:11">
      <c r="B3" s="25" t="s">
        <v>6</v>
      </c>
      <c r="C3" s="26"/>
      <c r="D3" s="26"/>
      <c r="E3" s="26"/>
      <c r="F3" s="27"/>
      <c r="G3" s="3"/>
      <c r="H3" s="3"/>
      <c r="I3" s="11"/>
      <c r="J3" s="11"/>
      <c r="K3" s="11"/>
    </row>
    <row r="4" spans="1:11">
      <c r="B4" s="17"/>
      <c r="C4" s="70" t="s">
        <v>7</v>
      </c>
      <c r="D4" s="71"/>
      <c r="E4" s="22" t="s">
        <v>8</v>
      </c>
      <c r="F4" s="18" t="s">
        <v>9</v>
      </c>
      <c r="G4" s="3"/>
      <c r="H4" s="3"/>
      <c r="I4" s="16"/>
      <c r="J4" s="16"/>
      <c r="K4" s="5"/>
    </row>
    <row r="5" spans="1:11">
      <c r="B5" s="31" t="s">
        <v>10</v>
      </c>
      <c r="C5" s="31"/>
      <c r="D5" s="32" t="s">
        <v>11</v>
      </c>
      <c r="E5" s="31"/>
      <c r="F5" s="33">
        <v>551.53310718900002</v>
      </c>
    </row>
    <row r="6" spans="1:11">
      <c r="B6" s="31" t="s">
        <v>12</v>
      </c>
      <c r="C6" s="31"/>
      <c r="D6" s="32" t="s">
        <v>13</v>
      </c>
      <c r="E6" s="31"/>
      <c r="F6" s="34">
        <v>14</v>
      </c>
    </row>
    <row r="7" spans="1:11">
      <c r="B7" s="19" t="s">
        <v>14</v>
      </c>
      <c r="C7" s="24" t="s">
        <v>15</v>
      </c>
      <c r="D7" s="23"/>
      <c r="E7" s="57" t="s">
        <v>16</v>
      </c>
      <c r="F7" s="56">
        <v>10</v>
      </c>
      <c r="G7" s="3"/>
      <c r="H7" s="3"/>
      <c r="I7" s="4"/>
      <c r="J7" s="4"/>
      <c r="K7" s="6"/>
    </row>
    <row r="8" spans="1:11">
      <c r="B8" s="38" t="s">
        <v>17</v>
      </c>
      <c r="C8" s="39" t="s">
        <v>18</v>
      </c>
      <c r="D8" s="40" t="s">
        <v>19</v>
      </c>
      <c r="E8" s="41">
        <v>0</v>
      </c>
      <c r="F8" s="41">
        <v>17.8267355903</v>
      </c>
    </row>
    <row r="9" spans="1:11">
      <c r="B9" s="42" t="s">
        <v>20</v>
      </c>
      <c r="C9" s="43" t="s">
        <v>21</v>
      </c>
      <c r="D9" s="35" t="s">
        <v>11</v>
      </c>
      <c r="E9" s="44">
        <v>231.93415231700001</v>
      </c>
      <c r="F9" s="45">
        <v>1968.1332755599999</v>
      </c>
    </row>
    <row r="10" spans="1:11">
      <c r="B10" s="46"/>
      <c r="C10" s="47" t="s">
        <v>22</v>
      </c>
      <c r="D10" s="48" t="s">
        <v>11</v>
      </c>
      <c r="E10" s="49">
        <v>229.21417003400001</v>
      </c>
      <c r="F10" s="50">
        <v>1321.1266110900001</v>
      </c>
    </row>
    <row r="11" spans="1:11">
      <c r="B11" s="46"/>
      <c r="C11" s="47" t="s">
        <v>23</v>
      </c>
      <c r="D11" s="48" t="s">
        <v>11</v>
      </c>
      <c r="E11" s="49">
        <v>90.384784539500004</v>
      </c>
      <c r="F11" s="50">
        <v>624.94898860000001</v>
      </c>
    </row>
    <row r="12" spans="1:11">
      <c r="B12" s="46"/>
      <c r="C12" s="47" t="s">
        <v>24</v>
      </c>
      <c r="D12" s="48" t="s">
        <v>11</v>
      </c>
      <c r="E12" s="49">
        <v>0</v>
      </c>
      <c r="F12" s="49">
        <v>87.633670883999997</v>
      </c>
    </row>
    <row r="13" spans="1:11">
      <c r="B13" s="51"/>
      <c r="C13" s="52" t="s">
        <v>25</v>
      </c>
      <c r="D13" s="53" t="s">
        <v>11</v>
      </c>
      <c r="E13" s="54">
        <v>0</v>
      </c>
      <c r="F13" s="55">
        <v>11.157324415</v>
      </c>
    </row>
    <row r="14" spans="1:11">
      <c r="B14" s="10"/>
      <c r="C14" s="12"/>
      <c r="D14" s="16"/>
      <c r="E14" s="16"/>
      <c r="F14" s="7"/>
    </row>
    <row r="15" spans="1:11">
      <c r="B15" s="10"/>
      <c r="C15" s="12"/>
      <c r="D15" s="16"/>
      <c r="E15" s="16"/>
      <c r="F15" s="7"/>
    </row>
    <row r="16" spans="1:11">
      <c r="B16" s="58" t="s">
        <v>26</v>
      </c>
      <c r="C16" s="12"/>
      <c r="D16" s="16"/>
      <c r="E16" s="16"/>
    </row>
    <row r="17" spans="2:5">
      <c r="B17" s="59" t="s">
        <v>27</v>
      </c>
      <c r="C17" s="12"/>
      <c r="D17" s="16"/>
      <c r="E17" s="16"/>
    </row>
    <row r="18" spans="2:5">
      <c r="B18" s="60" t="str">
        <f>HYPERLINK("https://emergency.copernicus.eu/mapping/ems/online-manual-rapid-mapping-products", "https://emergency.copernicus.eu/mapping/ems/online-manual-rapid-mapping-products")</f>
        <v>https://emergency.copernicus.eu/mapping/ems/online-manual-rapid-mapping-products</v>
      </c>
      <c r="C18" s="12"/>
      <c r="D18" s="16"/>
      <c r="E18" s="16"/>
    </row>
    <row r="19" spans="2:5">
      <c r="B19" s="59" t="str">
        <f>CONCATENATE(CHAR(169)," European Union / Copernicus Emergency Management Service")</f>
        <v>© European Union / Copernicus Emergency Management Service</v>
      </c>
      <c r="C19" s="12"/>
      <c r="D19" s="16"/>
      <c r="E19" s="16"/>
    </row>
    <row r="20" spans="2:5">
      <c r="B20" s="10"/>
      <c r="C20" s="12"/>
      <c r="D20" s="16"/>
      <c r="E20" s="16"/>
    </row>
    <row r="21" spans="2:5">
      <c r="B21" s="10"/>
      <c r="C21" s="12"/>
      <c r="D21" s="16"/>
      <c r="E21" s="16"/>
    </row>
    <row r="22" spans="2:5">
      <c r="B22" s="58" t="s">
        <v>28</v>
      </c>
      <c r="C22" s="12"/>
      <c r="D22" s="16"/>
      <c r="E22" s="16"/>
    </row>
    <row r="23" spans="2:5">
      <c r="B23" s="59" t="s">
        <v>29</v>
      </c>
      <c r="C23" s="12"/>
      <c r="D23" s="16"/>
      <c r="E23" s="16"/>
    </row>
    <row r="24" spans="2:5">
      <c r="B24" s="59" t="s">
        <v>30</v>
      </c>
      <c r="C24" s="12"/>
      <c r="D24" s="16"/>
      <c r="E24" s="61" t="s">
        <v>31</v>
      </c>
    </row>
    <row r="25" spans="2:5">
      <c r="B25" s="59" t="s">
        <v>32</v>
      </c>
      <c r="C25" s="14"/>
      <c r="D25" s="16"/>
      <c r="E25" s="16"/>
    </row>
    <row r="26" spans="2:5">
      <c r="B26" s="59" t="s">
        <v>33</v>
      </c>
      <c r="C26" s="14"/>
      <c r="D26" s="16"/>
      <c r="E26" s="16"/>
    </row>
    <row r="27" spans="2:5">
      <c r="B27" s="10"/>
      <c r="C27" s="14"/>
      <c r="D27" s="16"/>
      <c r="E27" s="16"/>
    </row>
    <row r="28" spans="2:5">
      <c r="B28" s="10"/>
      <c r="C28" s="14"/>
      <c r="D28" s="16"/>
      <c r="E28" s="16"/>
    </row>
    <row r="29" spans="2:5">
      <c r="B29" s="58" t="s">
        <v>34</v>
      </c>
      <c r="C29" s="14"/>
      <c r="D29" s="16"/>
      <c r="E29" s="16"/>
    </row>
    <row r="30" spans="2:5">
      <c r="B30" s="59" t="s">
        <v>35</v>
      </c>
      <c r="C30" s="14"/>
      <c r="D30" s="16"/>
      <c r="E30" s="16"/>
    </row>
    <row r="31" spans="2:5">
      <c r="B31" s="59" t="s">
        <v>36</v>
      </c>
      <c r="C31" s="14"/>
      <c r="D31" s="16"/>
      <c r="E31" s="16"/>
    </row>
    <row r="32" spans="2:5">
      <c r="B32" s="10"/>
      <c r="C32" s="14"/>
      <c r="D32" s="16"/>
      <c r="E32" s="16"/>
    </row>
    <row r="33" spans="2:5">
      <c r="B33" s="10"/>
      <c r="C33" s="14"/>
      <c r="D33" s="16"/>
      <c r="E33" s="16"/>
    </row>
    <row r="34" spans="2:5">
      <c r="B34" s="58" t="s">
        <v>37</v>
      </c>
      <c r="C34" s="14"/>
      <c r="D34" s="16"/>
      <c r="E34" s="16"/>
    </row>
    <row r="35" spans="2:5">
      <c r="B35" s="59" t="str">
        <f>CONCATENATE("Base  Vector  Layers: OpenStreetMap  ", CHAR(169)," OpenStreetMap contributors  (2024), Wikimapia.org, GeoNames  2015, ")</f>
        <v xml:space="preserve">Base  Vector  Layers: OpenStreetMap  © OpenStreetMap contributors  (2024), Wikimapia.org, GeoNames  2015, </v>
      </c>
      <c r="C35" s="14"/>
      <c r="D35" s="16"/>
      <c r="E35" s="16"/>
    </row>
    <row r="36" spans="2:5">
      <c r="B36" s="59" t="str">
        <f>CONCATENATE("Corine Land Cover (CLC) 2018, EuroBoundaryMap 2017 ",CHAR(169),"EuroGeographics.  ")</f>
        <v xml:space="preserve">Corine Land Cover (CLC) 2018, EuroBoundaryMap 2017 ©EuroGeographics.  </v>
      </c>
    </row>
    <row r="37" spans="2:5">
      <c r="B37" s="59" t="str">
        <f>CONCATENATE("Inset  Maps: JRC  2013,  GISCO  2010  ",CHAR(169),"  EuroGeographics, Natural  Earth 2012, CCM River DB ",CHAR(169)," EUJRC2007, GeoNames 2015.")</f>
        <v>Inset  Maps: JRC  2013,  GISCO  2010  ©  EuroGeographics, Natural  Earth 2012, CCM River DB © EUJRC2007, GeoNames 2015.</v>
      </c>
    </row>
    <row r="38" spans="2:5">
      <c r="B38" s="72" t="str">
        <f>CONCATENATE("Digital Elevation Model: FABDEM (ForestAndBuildingsremovedCopernicusDEM) removes building and tree height biases from the Copernicus GLO 30")</f>
        <v>Digital Elevation Model: FABDEM (ForestAndBuildingsremovedCopernicusDEM) removes building and tree height biases from the Copernicus GLO 30</v>
      </c>
    </row>
  </sheetData>
  <mergeCells count="1">
    <mergeCell ref="C4:D4"/>
  </mergeCells>
  <pageMargins left="0.7" right="0.7" top="0.75" bottom="0.75" header="0.3" footer="0.3"/>
  <pageSetup scale="10"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6"/>
  <sheetViews>
    <sheetView workbookViewId="0"/>
  </sheetViews>
  <sheetFormatPr defaultRowHeight="15"/>
  <cols>
    <col min="1" max="12" width="26" style="2" customWidth="1"/>
  </cols>
  <sheetData>
    <row r="1" spans="1:12">
      <c r="A1" t="s">
        <v>38</v>
      </c>
    </row>
    <row r="3" spans="1:12" ht="25.5">
      <c r="A3" s="62" t="s">
        <v>39</v>
      </c>
      <c r="B3" s="62" t="s">
        <v>40</v>
      </c>
      <c r="C3" s="62" t="s">
        <v>41</v>
      </c>
      <c r="D3" s="62" t="s">
        <v>42</v>
      </c>
      <c r="E3" s="62" t="s">
        <v>43</v>
      </c>
      <c r="F3" s="62" t="s">
        <v>44</v>
      </c>
      <c r="G3" s="62" t="s">
        <v>45</v>
      </c>
      <c r="H3" s="62" t="s">
        <v>46</v>
      </c>
      <c r="I3" s="62" t="s">
        <v>47</v>
      </c>
      <c r="J3" s="62" t="s">
        <v>48</v>
      </c>
      <c r="K3" s="62" t="s">
        <v>49</v>
      </c>
      <c r="L3" s="62" t="s">
        <v>50</v>
      </c>
    </row>
    <row r="4" spans="1:12" ht="56.25">
      <c r="A4" s="63" t="s">
        <v>51</v>
      </c>
      <c r="B4" s="64" t="s">
        <v>52</v>
      </c>
      <c r="C4" s="64" t="s">
        <v>53</v>
      </c>
      <c r="D4" s="64" t="s">
        <v>54</v>
      </c>
      <c r="E4" s="64" t="s">
        <v>55</v>
      </c>
      <c r="F4" s="64" t="s">
        <v>56</v>
      </c>
      <c r="G4" s="64" t="s">
        <v>57</v>
      </c>
      <c r="H4" s="64" t="s">
        <v>58</v>
      </c>
      <c r="I4" s="64" t="s">
        <v>59</v>
      </c>
      <c r="J4" s="64" t="s">
        <v>59</v>
      </c>
      <c r="K4" s="64" t="s">
        <v>59</v>
      </c>
      <c r="L4" s="64" t="s">
        <v>60</v>
      </c>
    </row>
    <row r="5" spans="1:12">
      <c r="A5" s="65" t="s">
        <v>9</v>
      </c>
      <c r="B5" s="66">
        <v>0</v>
      </c>
      <c r="C5" s="67">
        <v>8</v>
      </c>
      <c r="D5" s="66">
        <v>795</v>
      </c>
      <c r="E5" s="66">
        <v>23</v>
      </c>
      <c r="F5" s="66">
        <v>9</v>
      </c>
      <c r="G5" s="66">
        <v>0</v>
      </c>
      <c r="H5" s="66">
        <v>140</v>
      </c>
      <c r="I5" s="68">
        <v>139</v>
      </c>
      <c r="J5" s="68">
        <v>272</v>
      </c>
      <c r="K5" s="68">
        <v>195</v>
      </c>
      <c r="L5" s="69" t="s">
        <v>61</v>
      </c>
    </row>
    <row r="6" spans="1:12">
      <c r="A6" s="65" t="s">
        <v>62</v>
      </c>
      <c r="B6" s="66">
        <v>0</v>
      </c>
      <c r="C6" s="67">
        <v>0</v>
      </c>
      <c r="D6" s="66">
        <v>67</v>
      </c>
      <c r="E6" s="66">
        <v>2</v>
      </c>
      <c r="F6" s="66">
        <v>0</v>
      </c>
      <c r="G6" s="66">
        <v>0</v>
      </c>
      <c r="H6" s="66">
        <v>6</v>
      </c>
      <c r="I6" s="68">
        <v>11</v>
      </c>
      <c r="J6" s="68">
        <v>23</v>
      </c>
      <c r="K6" s="68">
        <v>215.3</v>
      </c>
      <c r="L6" s="69" t="s">
        <v>61</v>
      </c>
    </row>
  </sheetData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applyStyles="1" summaryBelow="0"/>
    <pageSetUpPr autoPageBreaks="0" fitToPage="1"/>
  </sheetPr>
  <dimension ref="A1:H5"/>
  <sheetViews>
    <sheetView workbookViewId="0"/>
  </sheetViews>
  <sheetFormatPr defaultRowHeight="15"/>
  <cols>
    <col min="1" max="1" width="5" style="2" customWidth="1"/>
    <col min="2" max="2" width="13" style="2" customWidth="1"/>
    <col min="3" max="3" width="12" style="2" customWidth="1"/>
    <col min="4" max="4" width="22" style="2" customWidth="1"/>
    <col min="5" max="6" width="12" style="2" customWidth="1"/>
    <col min="7" max="7" width="11" style="2" customWidth="1"/>
    <col min="8" max="8" width="6" style="2" customWidth="1"/>
  </cols>
  <sheetData>
    <row r="1" spans="1:8">
      <c r="B1" s="37" t="s">
        <v>5</v>
      </c>
    </row>
    <row r="2" spans="1:8">
      <c r="B2" s="37" t="s">
        <v>63</v>
      </c>
    </row>
    <row r="4" spans="1:8">
      <c r="A4" s="30" t="s">
        <v>64</v>
      </c>
      <c r="B4" s="30" t="s">
        <v>65</v>
      </c>
      <c r="C4" s="30" t="s">
        <v>66</v>
      </c>
      <c r="D4" s="30" t="s">
        <v>67</v>
      </c>
      <c r="E4" s="30" t="s">
        <v>68</v>
      </c>
      <c r="F4" s="30" t="s">
        <v>69</v>
      </c>
      <c r="G4" s="30" t="s">
        <v>70</v>
      </c>
      <c r="H4" s="30" t="s">
        <v>71</v>
      </c>
    </row>
    <row r="5" spans="1:8">
      <c r="A5" s="59">
        <v>0</v>
      </c>
      <c r="B5" s="59" t="s">
        <v>72</v>
      </c>
      <c r="C5" s="59" t="s">
        <v>73</v>
      </c>
      <c r="D5" s="59" t="s">
        <v>74</v>
      </c>
      <c r="E5" s="59" t="s">
        <v>10</v>
      </c>
      <c r="F5" s="59">
        <v>3</v>
      </c>
      <c r="G5" s="59">
        <v>1</v>
      </c>
      <c r="H5" s="59">
        <v>551.53310718900002</v>
      </c>
    </row>
  </sheetData>
  <pageMargins left="0.75" right="0.75" top="1" bottom="1" header="0.5" footer="0.5"/>
  <pageSetup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outlinePr applyStyles="1" summaryBelow="0"/>
    <pageSetUpPr autoPageBreaks="0" fitToPage="1"/>
  </sheetPr>
  <dimension ref="A1:H5"/>
  <sheetViews>
    <sheetView workbookViewId="0"/>
  </sheetViews>
  <sheetFormatPr defaultRowHeight="15"/>
  <cols>
    <col min="1" max="1" width="5" style="2" customWidth="1"/>
    <col min="2" max="2" width="13" style="2" customWidth="1"/>
    <col min="3" max="3" width="12" style="2" customWidth="1"/>
    <col min="4" max="4" width="22" style="2" customWidth="1"/>
    <col min="5" max="5" width="15" style="2" customWidth="1"/>
    <col min="6" max="6" width="12" style="2" customWidth="1"/>
    <col min="7" max="7" width="11" style="2" customWidth="1"/>
    <col min="8" max="8" width="7" style="2" customWidth="1"/>
  </cols>
  <sheetData>
    <row r="1" spans="1:8">
      <c r="B1" s="37" t="s">
        <v>5</v>
      </c>
    </row>
    <row r="2" spans="1:8">
      <c r="B2" s="37" t="s">
        <v>75</v>
      </c>
    </row>
    <row r="4" spans="1:8">
      <c r="A4" s="30" t="s">
        <v>64</v>
      </c>
      <c r="B4" s="30" t="s">
        <v>65</v>
      </c>
      <c r="C4" s="30" t="s">
        <v>66</v>
      </c>
      <c r="D4" s="30" t="s">
        <v>67</v>
      </c>
      <c r="E4" s="30" t="s">
        <v>68</v>
      </c>
      <c r="F4" s="30" t="s">
        <v>69</v>
      </c>
      <c r="G4" s="30" t="s">
        <v>70</v>
      </c>
      <c r="H4" s="30" t="s">
        <v>76</v>
      </c>
    </row>
    <row r="5" spans="1:8">
      <c r="A5" s="59">
        <v>0</v>
      </c>
      <c r="B5" s="59" t="s">
        <v>72</v>
      </c>
      <c r="C5" s="59" t="s">
        <v>73</v>
      </c>
      <c r="D5" s="59" t="s">
        <v>74</v>
      </c>
      <c r="E5" s="59" t="s">
        <v>12</v>
      </c>
      <c r="F5" s="59">
        <v>3</v>
      </c>
      <c r="G5" s="59">
        <v>14</v>
      </c>
      <c r="H5" s="59">
        <v>14</v>
      </c>
    </row>
  </sheetData>
  <pageMargins left="0.75" right="0.75" top="1" bottom="1" header="0.5" footer="0.5"/>
  <pageSetup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outlinePr applyStyles="1" summaryBelow="0"/>
    <pageSetUpPr autoPageBreaks="0" fitToPage="1"/>
  </sheetPr>
  <dimension ref="A1:L5"/>
  <sheetViews>
    <sheetView workbookViewId="0"/>
  </sheetViews>
  <sheetFormatPr defaultRowHeight="15"/>
  <cols>
    <col min="1" max="1" width="5" style="2" customWidth="1"/>
    <col min="2" max="2" width="10" style="2" customWidth="1"/>
    <col min="3" max="3" width="29" style="2" customWidth="1"/>
    <col min="4" max="4" width="6" style="2" customWidth="1"/>
    <col min="5" max="5" width="12" style="2" customWidth="1"/>
    <col min="6" max="6" width="19" style="2" customWidth="1"/>
    <col min="7" max="7" width="16" style="2" customWidth="1"/>
    <col min="8" max="8" width="12" style="2" customWidth="1"/>
    <col min="9" max="9" width="11" style="2" customWidth="1"/>
    <col min="10" max="10" width="16" style="2" customWidth="1"/>
    <col min="11" max="11" width="11" style="2" customWidth="1"/>
    <col min="12" max="12" width="8" style="2" customWidth="1"/>
  </cols>
  <sheetData>
    <row r="1" spans="1:12">
      <c r="B1" s="37" t="s">
        <v>5</v>
      </c>
    </row>
    <row r="2" spans="1:12">
      <c r="B2" s="37" t="s">
        <v>77</v>
      </c>
    </row>
    <row r="4" spans="1:12">
      <c r="A4" s="30" t="s">
        <v>64</v>
      </c>
      <c r="B4" s="30" t="s">
        <v>78</v>
      </c>
      <c r="C4" s="30" t="s">
        <v>79</v>
      </c>
      <c r="D4" s="30" t="s">
        <v>80</v>
      </c>
      <c r="E4" s="30" t="s">
        <v>81</v>
      </c>
      <c r="F4" s="30" t="s">
        <v>82</v>
      </c>
      <c r="G4" s="30" t="s">
        <v>68</v>
      </c>
      <c r="H4" s="30" t="s">
        <v>69</v>
      </c>
      <c r="I4" s="30" t="s">
        <v>83</v>
      </c>
      <c r="J4" s="30" t="s">
        <v>84</v>
      </c>
      <c r="K4" s="30" t="s">
        <v>70</v>
      </c>
      <c r="L4" s="30" t="s">
        <v>85</v>
      </c>
    </row>
    <row r="5" spans="1:12">
      <c r="A5" s="59">
        <v>0</v>
      </c>
      <c r="B5" s="59">
        <v>211</v>
      </c>
      <c r="C5" s="59" t="s">
        <v>86</v>
      </c>
      <c r="D5" s="59">
        <v>21124</v>
      </c>
      <c r="E5" s="59" t="s">
        <v>18</v>
      </c>
      <c r="F5" s="59" t="s">
        <v>87</v>
      </c>
      <c r="G5" s="59" t="s">
        <v>88</v>
      </c>
      <c r="H5" s="59">
        <v>997</v>
      </c>
      <c r="I5" s="59">
        <v>994</v>
      </c>
      <c r="J5" s="59" t="s">
        <v>88</v>
      </c>
      <c r="K5" s="59">
        <v>16</v>
      </c>
      <c r="L5" s="59">
        <v>17.8267355903</v>
      </c>
    </row>
  </sheetData>
  <pageMargins left="0.75" right="0.75" top="1" bottom="1" header="0.5" footer="0.5"/>
  <pageSetup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outlinePr applyStyles="1" summaryBelow="0"/>
    <pageSetUpPr autoPageBreaks="0" fitToPage="1"/>
  </sheetPr>
  <dimension ref="A1:L9"/>
  <sheetViews>
    <sheetView workbookViewId="0"/>
  </sheetViews>
  <sheetFormatPr defaultRowHeight="15"/>
  <cols>
    <col min="1" max="1" width="5" style="2" customWidth="1"/>
    <col min="2" max="2" width="10" style="2" customWidth="1"/>
    <col min="3" max="3" width="32" style="2" customWidth="1"/>
    <col min="4" max="4" width="6" style="2" customWidth="1"/>
    <col min="5" max="5" width="48" style="2" customWidth="1"/>
    <col min="6" max="6" width="14" style="2" customWidth="1"/>
    <col min="7" max="7" width="16" style="2" customWidth="1"/>
    <col min="8" max="8" width="12" style="2" customWidth="1"/>
    <col min="9" max="9" width="11" style="2" customWidth="1"/>
    <col min="10" max="10" width="16" style="2" customWidth="1"/>
    <col min="11" max="11" width="11" style="2" customWidth="1"/>
    <col min="12" max="12" width="6" style="2" customWidth="1"/>
  </cols>
  <sheetData>
    <row r="1" spans="1:12">
      <c r="B1" s="37" t="s">
        <v>5</v>
      </c>
    </row>
    <row r="2" spans="1:12">
      <c r="B2" s="37" t="s">
        <v>89</v>
      </c>
    </row>
    <row r="4" spans="1:12">
      <c r="A4" s="30" t="s">
        <v>64</v>
      </c>
      <c r="B4" s="30" t="s">
        <v>78</v>
      </c>
      <c r="C4" s="30" t="s">
        <v>79</v>
      </c>
      <c r="D4" s="30" t="s">
        <v>80</v>
      </c>
      <c r="E4" s="30" t="s">
        <v>81</v>
      </c>
      <c r="F4" s="30" t="s">
        <v>82</v>
      </c>
      <c r="G4" s="30" t="s">
        <v>68</v>
      </c>
      <c r="H4" s="30" t="s">
        <v>69</v>
      </c>
      <c r="I4" s="30" t="s">
        <v>83</v>
      </c>
      <c r="J4" s="30" t="s">
        <v>84</v>
      </c>
      <c r="K4" s="30" t="s">
        <v>70</v>
      </c>
      <c r="L4" s="30" t="s">
        <v>71</v>
      </c>
    </row>
    <row r="5" spans="1:12">
      <c r="A5" s="59">
        <v>0</v>
      </c>
      <c r="B5" s="59">
        <v>2</v>
      </c>
      <c r="C5" s="59" t="s">
        <v>90</v>
      </c>
      <c r="D5" s="59">
        <v>21</v>
      </c>
      <c r="E5" s="59" t="s">
        <v>24</v>
      </c>
      <c r="F5" s="59" t="s">
        <v>91</v>
      </c>
      <c r="G5" s="59" t="s">
        <v>88</v>
      </c>
      <c r="H5" s="59">
        <v>997</v>
      </c>
      <c r="I5" s="59">
        <v>992</v>
      </c>
      <c r="J5" s="59" t="s">
        <v>88</v>
      </c>
      <c r="K5" s="59">
        <v>1</v>
      </c>
      <c r="L5" s="59">
        <v>87.633670883999997</v>
      </c>
    </row>
    <row r="6" spans="1:12">
      <c r="A6" s="59">
        <v>1</v>
      </c>
      <c r="B6" s="59">
        <v>2</v>
      </c>
      <c r="C6" s="59" t="s">
        <v>90</v>
      </c>
      <c r="D6" s="59">
        <v>24</v>
      </c>
      <c r="E6" s="59" t="s">
        <v>92</v>
      </c>
      <c r="F6" s="59" t="s">
        <v>91</v>
      </c>
      <c r="G6" s="59" t="s">
        <v>88</v>
      </c>
      <c r="H6" s="59">
        <v>997</v>
      </c>
      <c r="I6" s="59">
        <v>992</v>
      </c>
      <c r="J6" s="59" t="s">
        <v>88</v>
      </c>
      <c r="K6" s="59">
        <v>1</v>
      </c>
      <c r="L6" s="59">
        <v>11.157324415</v>
      </c>
    </row>
    <row r="7" spans="1:12">
      <c r="A7" s="59">
        <v>2</v>
      </c>
      <c r="B7" s="59">
        <v>3</v>
      </c>
      <c r="C7" s="59" t="s">
        <v>93</v>
      </c>
      <c r="D7" s="59">
        <v>31</v>
      </c>
      <c r="E7" s="59" t="s">
        <v>94</v>
      </c>
      <c r="F7" s="59" t="s">
        <v>91</v>
      </c>
      <c r="G7" s="59" t="s">
        <v>88</v>
      </c>
      <c r="H7" s="59">
        <v>997</v>
      </c>
      <c r="I7" s="59">
        <v>992</v>
      </c>
      <c r="J7" s="59" t="s">
        <v>88</v>
      </c>
      <c r="K7" s="59">
        <v>9</v>
      </c>
      <c r="L7" s="59">
        <v>1968.1332755599999</v>
      </c>
    </row>
    <row r="8" spans="1:12">
      <c r="A8" s="59">
        <v>3</v>
      </c>
      <c r="B8" s="59">
        <v>3</v>
      </c>
      <c r="C8" s="59" t="s">
        <v>93</v>
      </c>
      <c r="D8" s="59">
        <v>32</v>
      </c>
      <c r="E8" s="59" t="s">
        <v>23</v>
      </c>
      <c r="F8" s="59" t="s">
        <v>91</v>
      </c>
      <c r="G8" s="59" t="s">
        <v>88</v>
      </c>
      <c r="H8" s="59">
        <v>997</v>
      </c>
      <c r="I8" s="59">
        <v>992</v>
      </c>
      <c r="J8" s="59" t="s">
        <v>88</v>
      </c>
      <c r="K8" s="59">
        <v>8</v>
      </c>
      <c r="L8" s="59">
        <v>624.94898860000001</v>
      </c>
    </row>
    <row r="9" spans="1:12">
      <c r="A9" s="59">
        <v>4</v>
      </c>
      <c r="B9" s="59">
        <v>3</v>
      </c>
      <c r="C9" s="59" t="s">
        <v>93</v>
      </c>
      <c r="D9" s="59">
        <v>33</v>
      </c>
      <c r="E9" s="59" t="s">
        <v>22</v>
      </c>
      <c r="F9" s="59" t="s">
        <v>91</v>
      </c>
      <c r="G9" s="59" t="s">
        <v>88</v>
      </c>
      <c r="H9" s="59">
        <v>997</v>
      </c>
      <c r="I9" s="59">
        <v>992</v>
      </c>
      <c r="J9" s="59" t="s">
        <v>88</v>
      </c>
      <c r="K9" s="59">
        <v>2</v>
      </c>
      <c r="L9" s="59">
        <v>1321.1266110900001</v>
      </c>
    </row>
  </sheetData>
  <pageMargins left="0.75" right="0.75" top="1" bottom="1" header="0.5" footer="0.5"/>
  <pageSetup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outlinePr applyStyles="1" summaryBelow="0"/>
    <pageSetUpPr autoPageBreaks="0" fitToPage="1"/>
  </sheetPr>
  <dimension ref="A1:L7"/>
  <sheetViews>
    <sheetView workbookViewId="0"/>
  </sheetViews>
  <sheetFormatPr defaultRowHeight="15"/>
  <cols>
    <col min="1" max="1" width="5" style="2" customWidth="1"/>
    <col min="2" max="2" width="10" style="2" customWidth="1"/>
    <col min="3" max="3" width="32" style="2" customWidth="1"/>
    <col min="4" max="4" width="6" style="2" customWidth="1"/>
    <col min="5" max="5" width="48" style="2" customWidth="1"/>
    <col min="6" max="6" width="14" style="2" customWidth="1"/>
    <col min="7" max="7" width="16" style="2" customWidth="1"/>
    <col min="8" max="8" width="12" style="2" customWidth="1"/>
    <col min="9" max="9" width="11" style="2" customWidth="1"/>
    <col min="10" max="10" width="16" style="2" customWidth="1"/>
    <col min="11" max="11" width="11" style="2" customWidth="1"/>
    <col min="12" max="12" width="6" style="2" customWidth="1"/>
  </cols>
  <sheetData>
    <row r="1" spans="1:12">
      <c r="B1" s="37" t="s">
        <v>5</v>
      </c>
    </row>
    <row r="2" spans="1:12">
      <c r="B2" s="37" t="s">
        <v>95</v>
      </c>
    </row>
    <row r="4" spans="1:12">
      <c r="A4" s="30" t="s">
        <v>64</v>
      </c>
      <c r="B4" s="30" t="s">
        <v>78</v>
      </c>
      <c r="C4" s="30" t="s">
        <v>79</v>
      </c>
      <c r="D4" s="30" t="s">
        <v>80</v>
      </c>
      <c r="E4" s="30" t="s">
        <v>81</v>
      </c>
      <c r="F4" s="30" t="s">
        <v>82</v>
      </c>
      <c r="G4" s="30" t="s">
        <v>68</v>
      </c>
      <c r="H4" s="30" t="s">
        <v>69</v>
      </c>
      <c r="I4" s="30" t="s">
        <v>83</v>
      </c>
      <c r="J4" s="30" t="s">
        <v>84</v>
      </c>
      <c r="K4" s="30" t="s">
        <v>70</v>
      </c>
      <c r="L4" s="30" t="s">
        <v>71</v>
      </c>
    </row>
    <row r="5" spans="1:12">
      <c r="A5" s="59">
        <v>0</v>
      </c>
      <c r="B5" s="59">
        <v>3</v>
      </c>
      <c r="C5" s="59" t="s">
        <v>93</v>
      </c>
      <c r="D5" s="59">
        <v>31</v>
      </c>
      <c r="E5" s="59" t="s">
        <v>94</v>
      </c>
      <c r="F5" s="59" t="s">
        <v>91</v>
      </c>
      <c r="G5" s="59" t="s">
        <v>88</v>
      </c>
      <c r="H5" s="59">
        <v>997</v>
      </c>
      <c r="I5" s="59">
        <v>992</v>
      </c>
      <c r="J5" s="59" t="s">
        <v>88</v>
      </c>
      <c r="K5" s="59">
        <v>4</v>
      </c>
      <c r="L5" s="59">
        <v>231.93415231700001</v>
      </c>
    </row>
    <row r="6" spans="1:12">
      <c r="A6" s="59">
        <v>1</v>
      </c>
      <c r="B6" s="59">
        <v>3</v>
      </c>
      <c r="C6" s="59" t="s">
        <v>93</v>
      </c>
      <c r="D6" s="59">
        <v>32</v>
      </c>
      <c r="E6" s="59" t="s">
        <v>23</v>
      </c>
      <c r="F6" s="59" t="s">
        <v>91</v>
      </c>
      <c r="G6" s="59" t="s">
        <v>88</v>
      </c>
      <c r="H6" s="59">
        <v>997</v>
      </c>
      <c r="I6" s="59">
        <v>992</v>
      </c>
      <c r="J6" s="59" t="s">
        <v>88</v>
      </c>
      <c r="K6" s="59">
        <v>3</v>
      </c>
      <c r="L6" s="59">
        <v>90.384784539500004</v>
      </c>
    </row>
    <row r="7" spans="1:12">
      <c r="A7" s="59">
        <v>2</v>
      </c>
      <c r="B7" s="59">
        <v>3</v>
      </c>
      <c r="C7" s="59" t="s">
        <v>93</v>
      </c>
      <c r="D7" s="59">
        <v>33</v>
      </c>
      <c r="E7" s="59" t="s">
        <v>22</v>
      </c>
      <c r="F7" s="59" t="s">
        <v>91</v>
      </c>
      <c r="G7" s="59" t="s">
        <v>88</v>
      </c>
      <c r="H7" s="59">
        <v>997</v>
      </c>
      <c r="I7" s="59">
        <v>992</v>
      </c>
      <c r="J7" s="59" t="s">
        <v>88</v>
      </c>
      <c r="K7" s="59">
        <v>1</v>
      </c>
      <c r="L7" s="59">
        <v>229.21417003400001</v>
      </c>
    </row>
  </sheetData>
  <pageMargins left="0.75" right="0.75" top="1" bottom="1" header="0.5" footer="0.5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8</vt:i4>
      </vt:variant>
    </vt:vector>
  </HeadingPairs>
  <TitlesOfParts>
    <vt:vector size="8" baseType="lpstr">
      <vt:lpstr>Info_Delineation</vt:lpstr>
      <vt:lpstr>Delineation</vt:lpstr>
      <vt:lpstr>Pop_Statistics</vt:lpstr>
      <vt:lpstr>_observedEventA_v1_aoi</vt:lpstr>
      <vt:lpstr>_observedEventP_v1_aoi</vt:lpstr>
      <vt:lpstr>_transportationL_v1_aoi</vt:lpstr>
      <vt:lpstr>_naturalLandUseA_v1_aoi</vt:lpstr>
      <vt:lpstr>_naturalLandUseA_v1_aff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ps1 process1</dc:creator>
  <cp:lastModifiedBy>ps2 process2</cp:lastModifiedBy>
  <cp:lastPrinted>2020-10-14T12:56:37Z</cp:lastPrinted>
  <dcterms:created xsi:type="dcterms:W3CDTF">2017-04-13T10:25:13Z</dcterms:created>
  <dcterms:modified xsi:type="dcterms:W3CDTF">2024-07-28T15:10:19Z</dcterms:modified>
</cp:coreProperties>
</file>